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zys\Documents\GAZOWCE\Files\"/>
    </mc:Choice>
  </mc:AlternateContent>
  <xr:revisionPtr revIDLastSave="0" documentId="13_ncr:1_{FD6E6AAA-2CD2-4781-BAC3-02448E2C62F3}" xr6:coauthVersionLast="46" xr6:coauthVersionMax="46" xr10:uidLastSave="{00000000-0000-0000-0000-000000000000}"/>
  <bookViews>
    <workbookView xWindow="-96" yWindow="-96" windowWidth="19392" windowHeight="10992" xr2:uid="{F0E755E3-0066-4BE2-A699-689961916BB1}"/>
  </bookViews>
  <sheets>
    <sheet name="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4" i="1"/>
  <c r="E3" i="1"/>
  <c r="D4" i="1"/>
  <c r="D3" i="1"/>
  <c r="C3" i="1"/>
  <c r="C4" i="1"/>
  <c r="L6" i="1"/>
  <c r="L3" i="1"/>
  <c r="A3" i="1"/>
  <c r="B4" i="1"/>
  <c r="B9" i="1"/>
  <c r="G3" i="1"/>
  <c r="G2" i="1"/>
  <c r="G5" i="1" s="1"/>
  <c r="D13" i="1"/>
  <c r="D18" i="1"/>
  <c r="D23" i="1"/>
  <c r="D28" i="1"/>
  <c r="D33" i="1"/>
  <c r="D38" i="1"/>
  <c r="D43" i="1"/>
  <c r="D48" i="1"/>
  <c r="D53" i="1"/>
  <c r="D58" i="1"/>
  <c r="D63" i="1"/>
  <c r="D68" i="1"/>
  <c r="D73" i="1"/>
  <c r="D78" i="1"/>
  <c r="D83" i="1"/>
  <c r="D88" i="1"/>
  <c r="D93" i="1"/>
  <c r="D98" i="1"/>
  <c r="D103" i="1"/>
  <c r="D108" i="1"/>
  <c r="D113" i="1"/>
  <c r="D118" i="1"/>
  <c r="D122" i="1"/>
  <c r="D126" i="1"/>
  <c r="D130" i="1"/>
  <c r="D134" i="1"/>
  <c r="D138" i="1"/>
  <c r="D142" i="1"/>
  <c r="D146" i="1"/>
  <c r="D150" i="1"/>
  <c r="D8" i="1"/>
  <c r="F149" i="1"/>
  <c r="E149" i="1"/>
  <c r="D149" i="1" s="1"/>
  <c r="F148" i="1"/>
  <c r="E148" i="1"/>
  <c r="D148" i="1" s="1"/>
  <c r="F147" i="1"/>
  <c r="E147" i="1"/>
  <c r="D147" i="1" s="1"/>
  <c r="F145" i="1"/>
  <c r="E145" i="1"/>
  <c r="D145" i="1" s="1"/>
  <c r="F144" i="1"/>
  <c r="E144" i="1"/>
  <c r="D144" i="1" s="1"/>
  <c r="F143" i="1"/>
  <c r="E143" i="1"/>
  <c r="D143" i="1" s="1"/>
  <c r="F141" i="1"/>
  <c r="E141" i="1"/>
  <c r="D141" i="1" s="1"/>
  <c r="F140" i="1"/>
  <c r="E140" i="1"/>
  <c r="D140" i="1" s="1"/>
  <c r="F139" i="1"/>
  <c r="E139" i="1"/>
  <c r="D139" i="1" s="1"/>
  <c r="F137" i="1"/>
  <c r="E137" i="1"/>
  <c r="D137" i="1" s="1"/>
  <c r="F136" i="1"/>
  <c r="E136" i="1"/>
  <c r="D136" i="1" s="1"/>
  <c r="F135" i="1"/>
  <c r="E135" i="1"/>
  <c r="D135" i="1" s="1"/>
  <c r="F133" i="1"/>
  <c r="E133" i="1"/>
  <c r="D133" i="1" s="1"/>
  <c r="F132" i="1"/>
  <c r="E132" i="1"/>
  <c r="D132" i="1" s="1"/>
  <c r="F131" i="1"/>
  <c r="E131" i="1"/>
  <c r="D131" i="1" s="1"/>
  <c r="F129" i="1"/>
  <c r="E129" i="1"/>
  <c r="D129" i="1" s="1"/>
  <c r="F128" i="1"/>
  <c r="E128" i="1"/>
  <c r="D128" i="1" s="1"/>
  <c r="F127" i="1"/>
  <c r="E127" i="1"/>
  <c r="D127" i="1" s="1"/>
  <c r="F125" i="1"/>
  <c r="E125" i="1"/>
  <c r="D125" i="1" s="1"/>
  <c r="F124" i="1"/>
  <c r="E124" i="1"/>
  <c r="D124" i="1" s="1"/>
  <c r="F123" i="1"/>
  <c r="E123" i="1"/>
  <c r="D123" i="1" s="1"/>
  <c r="F121" i="1"/>
  <c r="F120" i="1"/>
  <c r="F119" i="1"/>
  <c r="E121" i="1"/>
  <c r="D121" i="1" s="1"/>
  <c r="E120" i="1"/>
  <c r="D120" i="1" s="1"/>
  <c r="E119" i="1"/>
  <c r="D119" i="1" s="1"/>
  <c r="F117" i="1"/>
  <c r="E117" i="1"/>
  <c r="D117" i="1" s="1"/>
  <c r="F116" i="1"/>
  <c r="E116" i="1"/>
  <c r="D116" i="1" s="1"/>
  <c r="F115" i="1"/>
  <c r="E115" i="1"/>
  <c r="D115" i="1" s="1"/>
  <c r="F114" i="1"/>
  <c r="E114" i="1"/>
  <c r="D114" i="1" s="1"/>
  <c r="F112" i="1"/>
  <c r="E112" i="1"/>
  <c r="D112" i="1" s="1"/>
  <c r="F111" i="1"/>
  <c r="E111" i="1"/>
  <c r="D111" i="1" s="1"/>
  <c r="F110" i="1"/>
  <c r="E110" i="1"/>
  <c r="D110" i="1" s="1"/>
  <c r="F109" i="1"/>
  <c r="E109" i="1"/>
  <c r="D109" i="1" s="1"/>
  <c r="F107" i="1"/>
  <c r="E107" i="1"/>
  <c r="D107" i="1" s="1"/>
  <c r="F106" i="1"/>
  <c r="E106" i="1"/>
  <c r="D106" i="1" s="1"/>
  <c r="F105" i="1"/>
  <c r="E105" i="1"/>
  <c r="D105" i="1" s="1"/>
  <c r="F104" i="1"/>
  <c r="E104" i="1"/>
  <c r="D104" i="1" s="1"/>
  <c r="F102" i="1"/>
  <c r="E102" i="1"/>
  <c r="D102" i="1" s="1"/>
  <c r="F101" i="1"/>
  <c r="E101" i="1"/>
  <c r="D101" i="1" s="1"/>
  <c r="F100" i="1"/>
  <c r="E100" i="1"/>
  <c r="D100" i="1" s="1"/>
  <c r="F99" i="1"/>
  <c r="E99" i="1"/>
  <c r="D99" i="1" s="1"/>
  <c r="F97" i="1"/>
  <c r="E97" i="1"/>
  <c r="D97" i="1" s="1"/>
  <c r="F96" i="1"/>
  <c r="E96" i="1"/>
  <c r="D96" i="1" s="1"/>
  <c r="F95" i="1"/>
  <c r="E95" i="1"/>
  <c r="D95" i="1" s="1"/>
  <c r="F94" i="1"/>
  <c r="E94" i="1"/>
  <c r="D94" i="1" s="1"/>
  <c r="F92" i="1"/>
  <c r="E92" i="1"/>
  <c r="D92" i="1" s="1"/>
  <c r="F91" i="1"/>
  <c r="E91" i="1"/>
  <c r="D91" i="1" s="1"/>
  <c r="F90" i="1"/>
  <c r="E90" i="1"/>
  <c r="D90" i="1" s="1"/>
  <c r="F89" i="1"/>
  <c r="E89" i="1"/>
  <c r="D89" i="1" s="1"/>
  <c r="F87" i="1"/>
  <c r="E87" i="1"/>
  <c r="D87" i="1" s="1"/>
  <c r="F86" i="1"/>
  <c r="E86" i="1"/>
  <c r="D86" i="1" s="1"/>
  <c r="F85" i="1"/>
  <c r="E85" i="1"/>
  <c r="D85" i="1" s="1"/>
  <c r="F84" i="1"/>
  <c r="E84" i="1"/>
  <c r="D84" i="1" s="1"/>
  <c r="F82" i="1"/>
  <c r="E82" i="1"/>
  <c r="D82" i="1" s="1"/>
  <c r="F81" i="1"/>
  <c r="E81" i="1"/>
  <c r="D81" i="1" s="1"/>
  <c r="F80" i="1"/>
  <c r="E80" i="1"/>
  <c r="D80" i="1" s="1"/>
  <c r="F79" i="1"/>
  <c r="E79" i="1"/>
  <c r="D79" i="1" s="1"/>
  <c r="F77" i="1"/>
  <c r="E77" i="1"/>
  <c r="D77" i="1" s="1"/>
  <c r="F76" i="1"/>
  <c r="E76" i="1"/>
  <c r="D76" i="1" s="1"/>
  <c r="F75" i="1"/>
  <c r="E75" i="1"/>
  <c r="D75" i="1" s="1"/>
  <c r="F74" i="1"/>
  <c r="E74" i="1"/>
  <c r="D74" i="1" s="1"/>
  <c r="F72" i="1"/>
  <c r="E72" i="1"/>
  <c r="D72" i="1" s="1"/>
  <c r="F71" i="1"/>
  <c r="E71" i="1"/>
  <c r="D71" i="1" s="1"/>
  <c r="F70" i="1"/>
  <c r="E70" i="1"/>
  <c r="D70" i="1" s="1"/>
  <c r="F69" i="1"/>
  <c r="E69" i="1"/>
  <c r="D69" i="1" s="1"/>
  <c r="F67" i="1"/>
  <c r="E67" i="1"/>
  <c r="D67" i="1" s="1"/>
  <c r="F66" i="1"/>
  <c r="E66" i="1"/>
  <c r="D66" i="1" s="1"/>
  <c r="F65" i="1"/>
  <c r="E65" i="1"/>
  <c r="D65" i="1" s="1"/>
  <c r="F64" i="1"/>
  <c r="E64" i="1"/>
  <c r="D64" i="1" s="1"/>
  <c r="F62" i="1"/>
  <c r="E62" i="1"/>
  <c r="D62" i="1" s="1"/>
  <c r="F61" i="1"/>
  <c r="E61" i="1"/>
  <c r="D61" i="1" s="1"/>
  <c r="F60" i="1"/>
  <c r="E60" i="1"/>
  <c r="D60" i="1" s="1"/>
  <c r="F59" i="1"/>
  <c r="E59" i="1"/>
  <c r="D59" i="1" s="1"/>
  <c r="F57" i="1"/>
  <c r="E57" i="1"/>
  <c r="D57" i="1" s="1"/>
  <c r="F56" i="1"/>
  <c r="E56" i="1"/>
  <c r="D56" i="1" s="1"/>
  <c r="F55" i="1"/>
  <c r="E55" i="1"/>
  <c r="D55" i="1" s="1"/>
  <c r="F54" i="1"/>
  <c r="E54" i="1"/>
  <c r="D54" i="1" s="1"/>
  <c r="F52" i="1"/>
  <c r="E52" i="1"/>
  <c r="D52" i="1" s="1"/>
  <c r="F51" i="1"/>
  <c r="E51" i="1"/>
  <c r="D51" i="1" s="1"/>
  <c r="F50" i="1"/>
  <c r="E50" i="1"/>
  <c r="D50" i="1" s="1"/>
  <c r="F49" i="1"/>
  <c r="E49" i="1"/>
  <c r="D49" i="1" s="1"/>
  <c r="F47" i="1"/>
  <c r="E47" i="1"/>
  <c r="D47" i="1" s="1"/>
  <c r="F46" i="1"/>
  <c r="E46" i="1"/>
  <c r="D46" i="1" s="1"/>
  <c r="F45" i="1"/>
  <c r="E45" i="1"/>
  <c r="D45" i="1" s="1"/>
  <c r="F44" i="1"/>
  <c r="E44" i="1"/>
  <c r="D44" i="1" s="1"/>
  <c r="F42" i="1"/>
  <c r="E42" i="1"/>
  <c r="D42" i="1" s="1"/>
  <c r="F41" i="1"/>
  <c r="E41" i="1"/>
  <c r="D41" i="1" s="1"/>
  <c r="F40" i="1"/>
  <c r="E40" i="1"/>
  <c r="D40" i="1" s="1"/>
  <c r="F39" i="1"/>
  <c r="E39" i="1"/>
  <c r="D39" i="1" s="1"/>
  <c r="F37" i="1"/>
  <c r="E37" i="1"/>
  <c r="D37" i="1" s="1"/>
  <c r="F36" i="1"/>
  <c r="E36" i="1"/>
  <c r="D36" i="1" s="1"/>
  <c r="F35" i="1"/>
  <c r="E35" i="1"/>
  <c r="D35" i="1" s="1"/>
  <c r="F34" i="1"/>
  <c r="E34" i="1"/>
  <c r="D34" i="1" s="1"/>
  <c r="F32" i="1"/>
  <c r="E32" i="1"/>
  <c r="D32" i="1" s="1"/>
  <c r="F31" i="1"/>
  <c r="E31" i="1"/>
  <c r="D31" i="1" s="1"/>
  <c r="F30" i="1"/>
  <c r="E30" i="1"/>
  <c r="D30" i="1" s="1"/>
  <c r="F29" i="1"/>
  <c r="E29" i="1"/>
  <c r="D29" i="1" s="1"/>
  <c r="F27" i="1"/>
  <c r="E27" i="1"/>
  <c r="D27" i="1" s="1"/>
  <c r="F26" i="1"/>
  <c r="E26" i="1"/>
  <c r="D26" i="1" s="1"/>
  <c r="F25" i="1"/>
  <c r="E25" i="1"/>
  <c r="D25" i="1" s="1"/>
  <c r="F24" i="1"/>
  <c r="E24" i="1"/>
  <c r="D24" i="1" s="1"/>
  <c r="F22" i="1"/>
  <c r="E22" i="1"/>
  <c r="D22" i="1" s="1"/>
  <c r="F21" i="1"/>
  <c r="E21" i="1"/>
  <c r="D21" i="1" s="1"/>
  <c r="F20" i="1"/>
  <c r="E20" i="1"/>
  <c r="D20" i="1" s="1"/>
  <c r="F19" i="1"/>
  <c r="E19" i="1"/>
  <c r="D19" i="1" s="1"/>
  <c r="F17" i="1"/>
  <c r="E17" i="1"/>
  <c r="D17" i="1" s="1"/>
  <c r="F16" i="1"/>
  <c r="E16" i="1"/>
  <c r="D16" i="1" s="1"/>
  <c r="F15" i="1"/>
  <c r="E15" i="1"/>
  <c r="D15" i="1" s="1"/>
  <c r="F14" i="1"/>
  <c r="E14" i="1"/>
  <c r="D14" i="1" s="1"/>
  <c r="F12" i="1"/>
  <c r="F11" i="1"/>
  <c r="F10" i="1"/>
  <c r="F9" i="1"/>
  <c r="E12" i="1"/>
  <c r="D12" i="1" s="1"/>
  <c r="E11" i="1"/>
  <c r="D11" i="1" s="1"/>
  <c r="E10" i="1"/>
  <c r="D10" i="1" s="1"/>
  <c r="E9" i="1"/>
  <c r="D9" i="1" s="1"/>
  <c r="C149" i="1"/>
  <c r="C148" i="1"/>
  <c r="C147" i="1"/>
  <c r="C145" i="1"/>
  <c r="C144" i="1"/>
  <c r="C143" i="1"/>
  <c r="C141" i="1"/>
  <c r="C140" i="1"/>
  <c r="C139" i="1"/>
  <c r="C137" i="1"/>
  <c r="C136" i="1"/>
  <c r="C135" i="1"/>
  <c r="C133" i="1"/>
  <c r="C132" i="1"/>
  <c r="C131" i="1"/>
  <c r="C129" i="1"/>
  <c r="C128" i="1"/>
  <c r="C127" i="1"/>
  <c r="C125" i="1"/>
  <c r="C124" i="1"/>
  <c r="C123" i="1"/>
  <c r="C121" i="1"/>
  <c r="C120" i="1"/>
  <c r="C119" i="1"/>
  <c r="C117" i="1"/>
  <c r="C116" i="1"/>
  <c r="C115" i="1"/>
  <c r="C114" i="1"/>
  <c r="C112" i="1"/>
  <c r="C111" i="1"/>
  <c r="C110" i="1"/>
  <c r="C109" i="1"/>
  <c r="C107" i="1"/>
  <c r="C106" i="1"/>
  <c r="C105" i="1"/>
  <c r="C104" i="1"/>
  <c r="C102" i="1"/>
  <c r="C101" i="1"/>
  <c r="C100" i="1"/>
  <c r="C99" i="1"/>
  <c r="C97" i="1"/>
  <c r="C96" i="1"/>
  <c r="C95" i="1"/>
  <c r="C94" i="1"/>
  <c r="C92" i="1"/>
  <c r="C91" i="1"/>
  <c r="C90" i="1"/>
  <c r="C89" i="1"/>
  <c r="C87" i="1"/>
  <c r="C86" i="1"/>
  <c r="C85" i="1"/>
  <c r="C84" i="1"/>
  <c r="C82" i="1"/>
  <c r="C81" i="1"/>
  <c r="C80" i="1"/>
  <c r="C79" i="1"/>
  <c r="C77" i="1"/>
  <c r="C76" i="1"/>
  <c r="C75" i="1"/>
  <c r="C74" i="1"/>
  <c r="C72" i="1"/>
  <c r="C71" i="1"/>
  <c r="C70" i="1"/>
  <c r="C69" i="1"/>
  <c r="C67" i="1"/>
  <c r="C66" i="1"/>
  <c r="C65" i="1"/>
  <c r="C64" i="1"/>
  <c r="C62" i="1"/>
  <c r="C61" i="1"/>
  <c r="C60" i="1"/>
  <c r="C59" i="1"/>
  <c r="C57" i="1"/>
  <c r="C56" i="1"/>
  <c r="C55" i="1"/>
  <c r="C54" i="1"/>
  <c r="C52" i="1"/>
  <c r="C51" i="1"/>
  <c r="C50" i="1"/>
  <c r="C49" i="1"/>
  <c r="C47" i="1"/>
  <c r="C46" i="1"/>
  <c r="C45" i="1"/>
  <c r="C44" i="1"/>
  <c r="C42" i="1"/>
  <c r="C41" i="1"/>
  <c r="C40" i="1"/>
  <c r="C39" i="1"/>
  <c r="C37" i="1"/>
  <c r="C36" i="1"/>
  <c r="C35" i="1"/>
  <c r="C34" i="1"/>
  <c r="C32" i="1"/>
  <c r="C31" i="1"/>
  <c r="C30" i="1"/>
  <c r="C29" i="1"/>
  <c r="C27" i="1"/>
  <c r="C26" i="1"/>
  <c r="C25" i="1"/>
  <c r="C24" i="1"/>
  <c r="C22" i="1"/>
  <c r="C21" i="1"/>
  <c r="C20" i="1"/>
  <c r="C19" i="1"/>
  <c r="C17" i="1"/>
  <c r="C16" i="1"/>
  <c r="C15" i="1"/>
  <c r="C14" i="1"/>
  <c r="C12" i="1"/>
  <c r="C11" i="1"/>
  <c r="C10" i="1"/>
  <c r="C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8" i="1"/>
  <c r="H2" i="1" l="1"/>
  <c r="J2" i="1"/>
  <c r="L2" i="1"/>
  <c r="L4" i="1"/>
  <c r="I3" i="1"/>
  <c r="H3" i="1"/>
  <c r="K2" i="1"/>
  <c r="K3" i="1"/>
  <c r="I2" i="1"/>
  <c r="J3" i="1"/>
  <c r="J4" i="1" s="1"/>
  <c r="G4" i="1"/>
  <c r="J6" i="1" l="1"/>
  <c r="K4" i="1"/>
  <c r="H4" i="1"/>
  <c r="I4" i="1"/>
  <c r="I6" i="1" s="1"/>
  <c r="H6" i="1" l="1"/>
  <c r="K6" i="1"/>
</calcChain>
</file>

<file path=xl/sharedStrings.xml><?xml version="1.0" encoding="utf-8"?>
<sst xmlns="http://schemas.openxmlformats.org/spreadsheetml/2006/main" count="14" uniqueCount="11">
  <si>
    <t>Enter value:</t>
  </si>
  <si>
    <t>Result:</t>
  </si>
  <si>
    <t>x=</t>
  </si>
  <si>
    <t>DEW POINT CONVERSION DATA</t>
  </si>
  <si>
    <t>DP</t>
  </si>
  <si>
    <t>Dew Point °F</t>
  </si>
  <si>
    <t>Dew Point °C</t>
  </si>
  <si>
    <t>Moisture Content ppm (v/v)</t>
  </si>
  <si>
    <t>Moisture Content mg/L</t>
  </si>
  <si>
    <t>Moisture Content mg/m3</t>
  </si>
  <si>
    <t>Moisture Content bs/mmcf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</si>
</sst>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0.00000"/>
    <numFmt numFmtId="168" formatCode="0.000000"/>
  </numFmts>
  <fonts count="7" x14ac:knownFonts="1">
    <font>
      <sz val="10"/>
      <name val="Arial"/>
      <family val="2"/>
      <charset val="238"/>
    </font>
    <font>
      <sz val="10"/>
      <color rgb="FF381C19"/>
      <name val="Arial"/>
      <family val="2"/>
      <charset val="238"/>
    </font>
    <font>
      <b/>
      <sz val="14"/>
      <color rgb="FF055B87"/>
      <name val="Arial"/>
      <family val="2"/>
      <charset val="238"/>
    </font>
    <font>
      <sz val="16"/>
      <color rgb="FF381C19"/>
      <name val="Arial"/>
      <family val="2"/>
      <charset val="238"/>
    </font>
    <font>
      <sz val="10"/>
      <color rgb="FFD2382A"/>
      <name val="Arial"/>
      <family val="2"/>
      <charset val="238"/>
    </font>
    <font>
      <b/>
      <sz val="10"/>
      <color rgb="FFD2382A"/>
      <name val="Arial"/>
      <family val="2"/>
      <charset val="238"/>
    </font>
    <font>
      <b/>
      <sz val="10"/>
      <color rgb="FF006C6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/>
    </xf>
    <xf numFmtId="166" fontId="4" fillId="0" borderId="8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7" fontId="0" fillId="0" borderId="0" xfId="0" applyNumberFormat="1" applyFont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167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166" fontId="6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C69"/>
      <color rgb="FF381C19"/>
      <color rgb="FF000000"/>
      <color rgb="FFD238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stankers.inf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</xdr:colOff>
      <xdr:row>0</xdr:row>
      <xdr:rowOff>750570</xdr:rowOff>
    </xdr:to>
    <xdr:pic>
      <xdr:nvPicPr>
        <xdr:cNvPr id="2" name="Obraz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B6C70-61F1-4BCC-9AE8-98CC857C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4990" cy="750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EC46-185C-403F-A0F3-13483AAA8CB3}">
  <dimension ref="A1:L151"/>
  <sheetViews>
    <sheetView showGridLines="0" tabSelected="1" zoomScaleNormal="100" workbookViewId="0">
      <pane ySplit="7" topLeftCell="A8" activePane="bottomLeft" state="frozen"/>
      <selection pane="bottomLeft" activeCell="A6" sqref="A6"/>
    </sheetView>
  </sheetViews>
  <sheetFormatPr defaultRowHeight="20.05" customHeight="1" x14ac:dyDescent="0.4"/>
  <cols>
    <col min="1" max="1" width="25.609375" style="16" customWidth="1"/>
    <col min="2" max="2" width="25.609375" style="10" customWidth="1"/>
    <col min="3" max="3" width="25.609375" style="21" customWidth="1"/>
    <col min="4" max="4" width="25.609375" style="6" customWidth="1"/>
    <col min="5" max="6" width="25.609375" style="21" customWidth="1"/>
    <col min="7" max="7" width="12.5546875" style="3" hidden="1" customWidth="1"/>
    <col min="8" max="8" width="13.27734375" style="2" hidden="1" customWidth="1"/>
    <col min="9" max="12" width="8.88671875" style="1" hidden="1" customWidth="1"/>
    <col min="13" max="257" width="8.88671875" style="1"/>
    <col min="258" max="258" width="11.83203125" style="1" customWidth="1"/>
    <col min="259" max="259" width="15" style="1" customWidth="1"/>
    <col min="260" max="260" width="12.83203125" style="1" customWidth="1"/>
    <col min="261" max="261" width="13.5546875" style="1" customWidth="1"/>
    <col min="262" max="262" width="14.1640625" style="1" customWidth="1"/>
    <col min="263" max="263" width="12.5546875" style="1" customWidth="1"/>
    <col min="264" max="264" width="13.27734375" style="1" customWidth="1"/>
    <col min="265" max="513" width="8.88671875" style="1"/>
    <col min="514" max="514" width="11.83203125" style="1" customWidth="1"/>
    <col min="515" max="515" width="15" style="1" customWidth="1"/>
    <col min="516" max="516" width="12.83203125" style="1" customWidth="1"/>
    <col min="517" max="517" width="13.5546875" style="1" customWidth="1"/>
    <col min="518" max="518" width="14.1640625" style="1" customWidth="1"/>
    <col min="519" max="519" width="12.5546875" style="1" customWidth="1"/>
    <col min="520" max="520" width="13.27734375" style="1" customWidth="1"/>
    <col min="521" max="769" width="8.88671875" style="1"/>
    <col min="770" max="770" width="11.83203125" style="1" customWidth="1"/>
    <col min="771" max="771" width="15" style="1" customWidth="1"/>
    <col min="772" max="772" width="12.83203125" style="1" customWidth="1"/>
    <col min="773" max="773" width="13.5546875" style="1" customWidth="1"/>
    <col min="774" max="774" width="14.1640625" style="1" customWidth="1"/>
    <col min="775" max="775" width="12.5546875" style="1" customWidth="1"/>
    <col min="776" max="776" width="13.27734375" style="1" customWidth="1"/>
    <col min="777" max="1025" width="8.88671875" style="1"/>
    <col min="1026" max="1026" width="11.83203125" style="1" customWidth="1"/>
    <col min="1027" max="1027" width="15" style="1" customWidth="1"/>
    <col min="1028" max="1028" width="12.83203125" style="1" customWidth="1"/>
    <col min="1029" max="1029" width="13.5546875" style="1" customWidth="1"/>
    <col min="1030" max="1030" width="14.1640625" style="1" customWidth="1"/>
    <col min="1031" max="1031" width="12.5546875" style="1" customWidth="1"/>
    <col min="1032" max="1032" width="13.27734375" style="1" customWidth="1"/>
    <col min="1033" max="1281" width="8.88671875" style="1"/>
    <col min="1282" max="1282" width="11.83203125" style="1" customWidth="1"/>
    <col min="1283" max="1283" width="15" style="1" customWidth="1"/>
    <col min="1284" max="1284" width="12.83203125" style="1" customWidth="1"/>
    <col min="1285" max="1285" width="13.5546875" style="1" customWidth="1"/>
    <col min="1286" max="1286" width="14.1640625" style="1" customWidth="1"/>
    <col min="1287" max="1287" width="12.5546875" style="1" customWidth="1"/>
    <col min="1288" max="1288" width="13.27734375" style="1" customWidth="1"/>
    <col min="1289" max="1537" width="8.88671875" style="1"/>
    <col min="1538" max="1538" width="11.83203125" style="1" customWidth="1"/>
    <col min="1539" max="1539" width="15" style="1" customWidth="1"/>
    <col min="1540" max="1540" width="12.83203125" style="1" customWidth="1"/>
    <col min="1541" max="1541" width="13.5546875" style="1" customWidth="1"/>
    <col min="1542" max="1542" width="14.1640625" style="1" customWidth="1"/>
    <col min="1543" max="1543" width="12.5546875" style="1" customWidth="1"/>
    <col min="1544" max="1544" width="13.27734375" style="1" customWidth="1"/>
    <col min="1545" max="1793" width="8.88671875" style="1"/>
    <col min="1794" max="1794" width="11.83203125" style="1" customWidth="1"/>
    <col min="1795" max="1795" width="15" style="1" customWidth="1"/>
    <col min="1796" max="1796" width="12.83203125" style="1" customWidth="1"/>
    <col min="1797" max="1797" width="13.5546875" style="1" customWidth="1"/>
    <col min="1798" max="1798" width="14.1640625" style="1" customWidth="1"/>
    <col min="1799" max="1799" width="12.5546875" style="1" customWidth="1"/>
    <col min="1800" max="1800" width="13.27734375" style="1" customWidth="1"/>
    <col min="1801" max="2049" width="8.88671875" style="1"/>
    <col min="2050" max="2050" width="11.83203125" style="1" customWidth="1"/>
    <col min="2051" max="2051" width="15" style="1" customWidth="1"/>
    <col min="2052" max="2052" width="12.83203125" style="1" customWidth="1"/>
    <col min="2053" max="2053" width="13.5546875" style="1" customWidth="1"/>
    <col min="2054" max="2054" width="14.1640625" style="1" customWidth="1"/>
    <col min="2055" max="2055" width="12.5546875" style="1" customWidth="1"/>
    <col min="2056" max="2056" width="13.27734375" style="1" customWidth="1"/>
    <col min="2057" max="2305" width="8.88671875" style="1"/>
    <col min="2306" max="2306" width="11.83203125" style="1" customWidth="1"/>
    <col min="2307" max="2307" width="15" style="1" customWidth="1"/>
    <col min="2308" max="2308" width="12.83203125" style="1" customWidth="1"/>
    <col min="2309" max="2309" width="13.5546875" style="1" customWidth="1"/>
    <col min="2310" max="2310" width="14.1640625" style="1" customWidth="1"/>
    <col min="2311" max="2311" width="12.5546875" style="1" customWidth="1"/>
    <col min="2312" max="2312" width="13.27734375" style="1" customWidth="1"/>
    <col min="2313" max="2561" width="8.88671875" style="1"/>
    <col min="2562" max="2562" width="11.83203125" style="1" customWidth="1"/>
    <col min="2563" max="2563" width="15" style="1" customWidth="1"/>
    <col min="2564" max="2564" width="12.83203125" style="1" customWidth="1"/>
    <col min="2565" max="2565" width="13.5546875" style="1" customWidth="1"/>
    <col min="2566" max="2566" width="14.1640625" style="1" customWidth="1"/>
    <col min="2567" max="2567" width="12.5546875" style="1" customWidth="1"/>
    <col min="2568" max="2568" width="13.27734375" style="1" customWidth="1"/>
    <col min="2569" max="2817" width="8.88671875" style="1"/>
    <col min="2818" max="2818" width="11.83203125" style="1" customWidth="1"/>
    <col min="2819" max="2819" width="15" style="1" customWidth="1"/>
    <col min="2820" max="2820" width="12.83203125" style="1" customWidth="1"/>
    <col min="2821" max="2821" width="13.5546875" style="1" customWidth="1"/>
    <col min="2822" max="2822" width="14.1640625" style="1" customWidth="1"/>
    <col min="2823" max="2823" width="12.5546875" style="1" customWidth="1"/>
    <col min="2824" max="2824" width="13.27734375" style="1" customWidth="1"/>
    <col min="2825" max="3073" width="8.88671875" style="1"/>
    <col min="3074" max="3074" width="11.83203125" style="1" customWidth="1"/>
    <col min="3075" max="3075" width="15" style="1" customWidth="1"/>
    <col min="3076" max="3076" width="12.83203125" style="1" customWidth="1"/>
    <col min="3077" max="3077" width="13.5546875" style="1" customWidth="1"/>
    <col min="3078" max="3078" width="14.1640625" style="1" customWidth="1"/>
    <col min="3079" max="3079" width="12.5546875" style="1" customWidth="1"/>
    <col min="3080" max="3080" width="13.27734375" style="1" customWidth="1"/>
    <col min="3081" max="3329" width="8.88671875" style="1"/>
    <col min="3330" max="3330" width="11.83203125" style="1" customWidth="1"/>
    <col min="3331" max="3331" width="15" style="1" customWidth="1"/>
    <col min="3332" max="3332" width="12.83203125" style="1" customWidth="1"/>
    <col min="3333" max="3333" width="13.5546875" style="1" customWidth="1"/>
    <col min="3334" max="3334" width="14.1640625" style="1" customWidth="1"/>
    <col min="3335" max="3335" width="12.5546875" style="1" customWidth="1"/>
    <col min="3336" max="3336" width="13.27734375" style="1" customWidth="1"/>
    <col min="3337" max="3585" width="8.88671875" style="1"/>
    <col min="3586" max="3586" width="11.83203125" style="1" customWidth="1"/>
    <col min="3587" max="3587" width="15" style="1" customWidth="1"/>
    <col min="3588" max="3588" width="12.83203125" style="1" customWidth="1"/>
    <col min="3589" max="3589" width="13.5546875" style="1" customWidth="1"/>
    <col min="3590" max="3590" width="14.1640625" style="1" customWidth="1"/>
    <col min="3591" max="3591" width="12.5546875" style="1" customWidth="1"/>
    <col min="3592" max="3592" width="13.27734375" style="1" customWidth="1"/>
    <col min="3593" max="3841" width="8.88671875" style="1"/>
    <col min="3842" max="3842" width="11.83203125" style="1" customWidth="1"/>
    <col min="3843" max="3843" width="15" style="1" customWidth="1"/>
    <col min="3844" max="3844" width="12.83203125" style="1" customWidth="1"/>
    <col min="3845" max="3845" width="13.5546875" style="1" customWidth="1"/>
    <col min="3846" max="3846" width="14.1640625" style="1" customWidth="1"/>
    <col min="3847" max="3847" width="12.5546875" style="1" customWidth="1"/>
    <col min="3848" max="3848" width="13.27734375" style="1" customWidth="1"/>
    <col min="3849" max="4097" width="8.88671875" style="1"/>
    <col min="4098" max="4098" width="11.83203125" style="1" customWidth="1"/>
    <col min="4099" max="4099" width="15" style="1" customWidth="1"/>
    <col min="4100" max="4100" width="12.83203125" style="1" customWidth="1"/>
    <col min="4101" max="4101" width="13.5546875" style="1" customWidth="1"/>
    <col min="4102" max="4102" width="14.1640625" style="1" customWidth="1"/>
    <col min="4103" max="4103" width="12.5546875" style="1" customWidth="1"/>
    <col min="4104" max="4104" width="13.27734375" style="1" customWidth="1"/>
    <col min="4105" max="4353" width="8.88671875" style="1"/>
    <col min="4354" max="4354" width="11.83203125" style="1" customWidth="1"/>
    <col min="4355" max="4355" width="15" style="1" customWidth="1"/>
    <col min="4356" max="4356" width="12.83203125" style="1" customWidth="1"/>
    <col min="4357" max="4357" width="13.5546875" style="1" customWidth="1"/>
    <col min="4358" max="4358" width="14.1640625" style="1" customWidth="1"/>
    <col min="4359" max="4359" width="12.5546875" style="1" customWidth="1"/>
    <col min="4360" max="4360" width="13.27734375" style="1" customWidth="1"/>
    <col min="4361" max="4609" width="8.88671875" style="1"/>
    <col min="4610" max="4610" width="11.83203125" style="1" customWidth="1"/>
    <col min="4611" max="4611" width="15" style="1" customWidth="1"/>
    <col min="4612" max="4612" width="12.83203125" style="1" customWidth="1"/>
    <col min="4613" max="4613" width="13.5546875" style="1" customWidth="1"/>
    <col min="4614" max="4614" width="14.1640625" style="1" customWidth="1"/>
    <col min="4615" max="4615" width="12.5546875" style="1" customWidth="1"/>
    <col min="4616" max="4616" width="13.27734375" style="1" customWidth="1"/>
    <col min="4617" max="4865" width="8.88671875" style="1"/>
    <col min="4866" max="4866" width="11.83203125" style="1" customWidth="1"/>
    <col min="4867" max="4867" width="15" style="1" customWidth="1"/>
    <col min="4868" max="4868" width="12.83203125" style="1" customWidth="1"/>
    <col min="4869" max="4869" width="13.5546875" style="1" customWidth="1"/>
    <col min="4870" max="4870" width="14.1640625" style="1" customWidth="1"/>
    <col min="4871" max="4871" width="12.5546875" style="1" customWidth="1"/>
    <col min="4872" max="4872" width="13.27734375" style="1" customWidth="1"/>
    <col min="4873" max="5121" width="8.88671875" style="1"/>
    <col min="5122" max="5122" width="11.83203125" style="1" customWidth="1"/>
    <col min="5123" max="5123" width="15" style="1" customWidth="1"/>
    <col min="5124" max="5124" width="12.83203125" style="1" customWidth="1"/>
    <col min="5125" max="5125" width="13.5546875" style="1" customWidth="1"/>
    <col min="5126" max="5126" width="14.1640625" style="1" customWidth="1"/>
    <col min="5127" max="5127" width="12.5546875" style="1" customWidth="1"/>
    <col min="5128" max="5128" width="13.27734375" style="1" customWidth="1"/>
    <col min="5129" max="5377" width="8.88671875" style="1"/>
    <col min="5378" max="5378" width="11.83203125" style="1" customWidth="1"/>
    <col min="5379" max="5379" width="15" style="1" customWidth="1"/>
    <col min="5380" max="5380" width="12.83203125" style="1" customWidth="1"/>
    <col min="5381" max="5381" width="13.5546875" style="1" customWidth="1"/>
    <col min="5382" max="5382" width="14.1640625" style="1" customWidth="1"/>
    <col min="5383" max="5383" width="12.5546875" style="1" customWidth="1"/>
    <col min="5384" max="5384" width="13.27734375" style="1" customWidth="1"/>
    <col min="5385" max="5633" width="8.88671875" style="1"/>
    <col min="5634" max="5634" width="11.83203125" style="1" customWidth="1"/>
    <col min="5635" max="5635" width="15" style="1" customWidth="1"/>
    <col min="5636" max="5636" width="12.83203125" style="1" customWidth="1"/>
    <col min="5637" max="5637" width="13.5546875" style="1" customWidth="1"/>
    <col min="5638" max="5638" width="14.1640625" style="1" customWidth="1"/>
    <col min="5639" max="5639" width="12.5546875" style="1" customWidth="1"/>
    <col min="5640" max="5640" width="13.27734375" style="1" customWidth="1"/>
    <col min="5641" max="5889" width="8.88671875" style="1"/>
    <col min="5890" max="5890" width="11.83203125" style="1" customWidth="1"/>
    <col min="5891" max="5891" width="15" style="1" customWidth="1"/>
    <col min="5892" max="5892" width="12.83203125" style="1" customWidth="1"/>
    <col min="5893" max="5893" width="13.5546875" style="1" customWidth="1"/>
    <col min="5894" max="5894" width="14.1640625" style="1" customWidth="1"/>
    <col min="5895" max="5895" width="12.5546875" style="1" customWidth="1"/>
    <col min="5896" max="5896" width="13.27734375" style="1" customWidth="1"/>
    <col min="5897" max="6145" width="8.88671875" style="1"/>
    <col min="6146" max="6146" width="11.83203125" style="1" customWidth="1"/>
    <col min="6147" max="6147" width="15" style="1" customWidth="1"/>
    <col min="6148" max="6148" width="12.83203125" style="1" customWidth="1"/>
    <col min="6149" max="6149" width="13.5546875" style="1" customWidth="1"/>
    <col min="6150" max="6150" width="14.1640625" style="1" customWidth="1"/>
    <col min="6151" max="6151" width="12.5546875" style="1" customWidth="1"/>
    <col min="6152" max="6152" width="13.27734375" style="1" customWidth="1"/>
    <col min="6153" max="6401" width="8.88671875" style="1"/>
    <col min="6402" max="6402" width="11.83203125" style="1" customWidth="1"/>
    <col min="6403" max="6403" width="15" style="1" customWidth="1"/>
    <col min="6404" max="6404" width="12.83203125" style="1" customWidth="1"/>
    <col min="6405" max="6405" width="13.5546875" style="1" customWidth="1"/>
    <col min="6406" max="6406" width="14.1640625" style="1" customWidth="1"/>
    <col min="6407" max="6407" width="12.5546875" style="1" customWidth="1"/>
    <col min="6408" max="6408" width="13.27734375" style="1" customWidth="1"/>
    <col min="6409" max="6657" width="8.88671875" style="1"/>
    <col min="6658" max="6658" width="11.83203125" style="1" customWidth="1"/>
    <col min="6659" max="6659" width="15" style="1" customWidth="1"/>
    <col min="6660" max="6660" width="12.83203125" style="1" customWidth="1"/>
    <col min="6661" max="6661" width="13.5546875" style="1" customWidth="1"/>
    <col min="6662" max="6662" width="14.1640625" style="1" customWidth="1"/>
    <col min="6663" max="6663" width="12.5546875" style="1" customWidth="1"/>
    <col min="6664" max="6664" width="13.27734375" style="1" customWidth="1"/>
    <col min="6665" max="6913" width="8.88671875" style="1"/>
    <col min="6914" max="6914" width="11.83203125" style="1" customWidth="1"/>
    <col min="6915" max="6915" width="15" style="1" customWidth="1"/>
    <col min="6916" max="6916" width="12.83203125" style="1" customWidth="1"/>
    <col min="6917" max="6917" width="13.5546875" style="1" customWidth="1"/>
    <col min="6918" max="6918" width="14.1640625" style="1" customWidth="1"/>
    <col min="6919" max="6919" width="12.5546875" style="1" customWidth="1"/>
    <col min="6920" max="6920" width="13.27734375" style="1" customWidth="1"/>
    <col min="6921" max="7169" width="8.88671875" style="1"/>
    <col min="7170" max="7170" width="11.83203125" style="1" customWidth="1"/>
    <col min="7171" max="7171" width="15" style="1" customWidth="1"/>
    <col min="7172" max="7172" width="12.83203125" style="1" customWidth="1"/>
    <col min="7173" max="7173" width="13.5546875" style="1" customWidth="1"/>
    <col min="7174" max="7174" width="14.1640625" style="1" customWidth="1"/>
    <col min="7175" max="7175" width="12.5546875" style="1" customWidth="1"/>
    <col min="7176" max="7176" width="13.27734375" style="1" customWidth="1"/>
    <col min="7177" max="7425" width="8.88671875" style="1"/>
    <col min="7426" max="7426" width="11.83203125" style="1" customWidth="1"/>
    <col min="7427" max="7427" width="15" style="1" customWidth="1"/>
    <col min="7428" max="7428" width="12.83203125" style="1" customWidth="1"/>
    <col min="7429" max="7429" width="13.5546875" style="1" customWidth="1"/>
    <col min="7430" max="7430" width="14.1640625" style="1" customWidth="1"/>
    <col min="7431" max="7431" width="12.5546875" style="1" customWidth="1"/>
    <col min="7432" max="7432" width="13.27734375" style="1" customWidth="1"/>
    <col min="7433" max="7681" width="8.88671875" style="1"/>
    <col min="7682" max="7682" width="11.83203125" style="1" customWidth="1"/>
    <col min="7683" max="7683" width="15" style="1" customWidth="1"/>
    <col min="7684" max="7684" width="12.83203125" style="1" customWidth="1"/>
    <col min="7685" max="7685" width="13.5546875" style="1" customWidth="1"/>
    <col min="7686" max="7686" width="14.1640625" style="1" customWidth="1"/>
    <col min="7687" max="7687" width="12.5546875" style="1" customWidth="1"/>
    <col min="7688" max="7688" width="13.27734375" style="1" customWidth="1"/>
    <col min="7689" max="7937" width="8.88671875" style="1"/>
    <col min="7938" max="7938" width="11.83203125" style="1" customWidth="1"/>
    <col min="7939" max="7939" width="15" style="1" customWidth="1"/>
    <col min="7940" max="7940" width="12.83203125" style="1" customWidth="1"/>
    <col min="7941" max="7941" width="13.5546875" style="1" customWidth="1"/>
    <col min="7942" max="7942" width="14.1640625" style="1" customWidth="1"/>
    <col min="7943" max="7943" width="12.5546875" style="1" customWidth="1"/>
    <col min="7944" max="7944" width="13.27734375" style="1" customWidth="1"/>
    <col min="7945" max="8193" width="8.88671875" style="1"/>
    <col min="8194" max="8194" width="11.83203125" style="1" customWidth="1"/>
    <col min="8195" max="8195" width="15" style="1" customWidth="1"/>
    <col min="8196" max="8196" width="12.83203125" style="1" customWidth="1"/>
    <col min="8197" max="8197" width="13.5546875" style="1" customWidth="1"/>
    <col min="8198" max="8198" width="14.1640625" style="1" customWidth="1"/>
    <col min="8199" max="8199" width="12.5546875" style="1" customWidth="1"/>
    <col min="8200" max="8200" width="13.27734375" style="1" customWidth="1"/>
    <col min="8201" max="8449" width="8.88671875" style="1"/>
    <col min="8450" max="8450" width="11.83203125" style="1" customWidth="1"/>
    <col min="8451" max="8451" width="15" style="1" customWidth="1"/>
    <col min="8452" max="8452" width="12.83203125" style="1" customWidth="1"/>
    <col min="8453" max="8453" width="13.5546875" style="1" customWidth="1"/>
    <col min="8454" max="8454" width="14.1640625" style="1" customWidth="1"/>
    <col min="8455" max="8455" width="12.5546875" style="1" customWidth="1"/>
    <col min="8456" max="8456" width="13.27734375" style="1" customWidth="1"/>
    <col min="8457" max="8705" width="8.88671875" style="1"/>
    <col min="8706" max="8706" width="11.83203125" style="1" customWidth="1"/>
    <col min="8707" max="8707" width="15" style="1" customWidth="1"/>
    <col min="8708" max="8708" width="12.83203125" style="1" customWidth="1"/>
    <col min="8709" max="8709" width="13.5546875" style="1" customWidth="1"/>
    <col min="8710" max="8710" width="14.1640625" style="1" customWidth="1"/>
    <col min="8711" max="8711" width="12.5546875" style="1" customWidth="1"/>
    <col min="8712" max="8712" width="13.27734375" style="1" customWidth="1"/>
    <col min="8713" max="8961" width="8.88671875" style="1"/>
    <col min="8962" max="8962" width="11.83203125" style="1" customWidth="1"/>
    <col min="8963" max="8963" width="15" style="1" customWidth="1"/>
    <col min="8964" max="8964" width="12.83203125" style="1" customWidth="1"/>
    <col min="8965" max="8965" width="13.5546875" style="1" customWidth="1"/>
    <col min="8966" max="8966" width="14.1640625" style="1" customWidth="1"/>
    <col min="8967" max="8967" width="12.5546875" style="1" customWidth="1"/>
    <col min="8968" max="8968" width="13.27734375" style="1" customWidth="1"/>
    <col min="8969" max="9217" width="8.88671875" style="1"/>
    <col min="9218" max="9218" width="11.83203125" style="1" customWidth="1"/>
    <col min="9219" max="9219" width="15" style="1" customWidth="1"/>
    <col min="9220" max="9220" width="12.83203125" style="1" customWidth="1"/>
    <col min="9221" max="9221" width="13.5546875" style="1" customWidth="1"/>
    <col min="9222" max="9222" width="14.1640625" style="1" customWidth="1"/>
    <col min="9223" max="9223" width="12.5546875" style="1" customWidth="1"/>
    <col min="9224" max="9224" width="13.27734375" style="1" customWidth="1"/>
    <col min="9225" max="9473" width="8.88671875" style="1"/>
    <col min="9474" max="9474" width="11.83203125" style="1" customWidth="1"/>
    <col min="9475" max="9475" width="15" style="1" customWidth="1"/>
    <col min="9476" max="9476" width="12.83203125" style="1" customWidth="1"/>
    <col min="9477" max="9477" width="13.5546875" style="1" customWidth="1"/>
    <col min="9478" max="9478" width="14.1640625" style="1" customWidth="1"/>
    <col min="9479" max="9479" width="12.5546875" style="1" customWidth="1"/>
    <col min="9480" max="9480" width="13.27734375" style="1" customWidth="1"/>
    <col min="9481" max="9729" width="8.88671875" style="1"/>
    <col min="9730" max="9730" width="11.83203125" style="1" customWidth="1"/>
    <col min="9731" max="9731" width="15" style="1" customWidth="1"/>
    <col min="9732" max="9732" width="12.83203125" style="1" customWidth="1"/>
    <col min="9733" max="9733" width="13.5546875" style="1" customWidth="1"/>
    <col min="9734" max="9734" width="14.1640625" style="1" customWidth="1"/>
    <col min="9735" max="9735" width="12.5546875" style="1" customWidth="1"/>
    <col min="9736" max="9736" width="13.27734375" style="1" customWidth="1"/>
    <col min="9737" max="9985" width="8.88671875" style="1"/>
    <col min="9986" max="9986" width="11.83203125" style="1" customWidth="1"/>
    <col min="9987" max="9987" width="15" style="1" customWidth="1"/>
    <col min="9988" max="9988" width="12.83203125" style="1" customWidth="1"/>
    <col min="9989" max="9989" width="13.5546875" style="1" customWidth="1"/>
    <col min="9990" max="9990" width="14.1640625" style="1" customWidth="1"/>
    <col min="9991" max="9991" width="12.5546875" style="1" customWidth="1"/>
    <col min="9992" max="9992" width="13.27734375" style="1" customWidth="1"/>
    <col min="9993" max="10241" width="8.88671875" style="1"/>
    <col min="10242" max="10242" width="11.83203125" style="1" customWidth="1"/>
    <col min="10243" max="10243" width="15" style="1" customWidth="1"/>
    <col min="10244" max="10244" width="12.83203125" style="1" customWidth="1"/>
    <col min="10245" max="10245" width="13.5546875" style="1" customWidth="1"/>
    <col min="10246" max="10246" width="14.1640625" style="1" customWidth="1"/>
    <col min="10247" max="10247" width="12.5546875" style="1" customWidth="1"/>
    <col min="10248" max="10248" width="13.27734375" style="1" customWidth="1"/>
    <col min="10249" max="10497" width="8.88671875" style="1"/>
    <col min="10498" max="10498" width="11.83203125" style="1" customWidth="1"/>
    <col min="10499" max="10499" width="15" style="1" customWidth="1"/>
    <col min="10500" max="10500" width="12.83203125" style="1" customWidth="1"/>
    <col min="10501" max="10501" width="13.5546875" style="1" customWidth="1"/>
    <col min="10502" max="10502" width="14.1640625" style="1" customWidth="1"/>
    <col min="10503" max="10503" width="12.5546875" style="1" customWidth="1"/>
    <col min="10504" max="10504" width="13.27734375" style="1" customWidth="1"/>
    <col min="10505" max="10753" width="8.88671875" style="1"/>
    <col min="10754" max="10754" width="11.83203125" style="1" customWidth="1"/>
    <col min="10755" max="10755" width="15" style="1" customWidth="1"/>
    <col min="10756" max="10756" width="12.83203125" style="1" customWidth="1"/>
    <col min="10757" max="10757" width="13.5546875" style="1" customWidth="1"/>
    <col min="10758" max="10758" width="14.1640625" style="1" customWidth="1"/>
    <col min="10759" max="10759" width="12.5546875" style="1" customWidth="1"/>
    <col min="10760" max="10760" width="13.27734375" style="1" customWidth="1"/>
    <col min="10761" max="11009" width="8.88671875" style="1"/>
    <col min="11010" max="11010" width="11.83203125" style="1" customWidth="1"/>
    <col min="11011" max="11011" width="15" style="1" customWidth="1"/>
    <col min="11012" max="11012" width="12.83203125" style="1" customWidth="1"/>
    <col min="11013" max="11013" width="13.5546875" style="1" customWidth="1"/>
    <col min="11014" max="11014" width="14.1640625" style="1" customWidth="1"/>
    <col min="11015" max="11015" width="12.5546875" style="1" customWidth="1"/>
    <col min="11016" max="11016" width="13.27734375" style="1" customWidth="1"/>
    <col min="11017" max="11265" width="8.88671875" style="1"/>
    <col min="11266" max="11266" width="11.83203125" style="1" customWidth="1"/>
    <col min="11267" max="11267" width="15" style="1" customWidth="1"/>
    <col min="11268" max="11268" width="12.83203125" style="1" customWidth="1"/>
    <col min="11269" max="11269" width="13.5546875" style="1" customWidth="1"/>
    <col min="11270" max="11270" width="14.1640625" style="1" customWidth="1"/>
    <col min="11271" max="11271" width="12.5546875" style="1" customWidth="1"/>
    <col min="11272" max="11272" width="13.27734375" style="1" customWidth="1"/>
    <col min="11273" max="11521" width="8.88671875" style="1"/>
    <col min="11522" max="11522" width="11.83203125" style="1" customWidth="1"/>
    <col min="11523" max="11523" width="15" style="1" customWidth="1"/>
    <col min="11524" max="11524" width="12.83203125" style="1" customWidth="1"/>
    <col min="11525" max="11525" width="13.5546875" style="1" customWidth="1"/>
    <col min="11526" max="11526" width="14.1640625" style="1" customWidth="1"/>
    <col min="11527" max="11527" width="12.5546875" style="1" customWidth="1"/>
    <col min="11528" max="11528" width="13.27734375" style="1" customWidth="1"/>
    <col min="11529" max="11777" width="8.88671875" style="1"/>
    <col min="11778" max="11778" width="11.83203125" style="1" customWidth="1"/>
    <col min="11779" max="11779" width="15" style="1" customWidth="1"/>
    <col min="11780" max="11780" width="12.83203125" style="1" customWidth="1"/>
    <col min="11781" max="11781" width="13.5546875" style="1" customWidth="1"/>
    <col min="11782" max="11782" width="14.1640625" style="1" customWidth="1"/>
    <col min="11783" max="11783" width="12.5546875" style="1" customWidth="1"/>
    <col min="11784" max="11784" width="13.27734375" style="1" customWidth="1"/>
    <col min="11785" max="12033" width="8.88671875" style="1"/>
    <col min="12034" max="12034" width="11.83203125" style="1" customWidth="1"/>
    <col min="12035" max="12035" width="15" style="1" customWidth="1"/>
    <col min="12036" max="12036" width="12.83203125" style="1" customWidth="1"/>
    <col min="12037" max="12037" width="13.5546875" style="1" customWidth="1"/>
    <col min="12038" max="12038" width="14.1640625" style="1" customWidth="1"/>
    <col min="12039" max="12039" width="12.5546875" style="1" customWidth="1"/>
    <col min="12040" max="12040" width="13.27734375" style="1" customWidth="1"/>
    <col min="12041" max="12289" width="8.88671875" style="1"/>
    <col min="12290" max="12290" width="11.83203125" style="1" customWidth="1"/>
    <col min="12291" max="12291" width="15" style="1" customWidth="1"/>
    <col min="12292" max="12292" width="12.83203125" style="1" customWidth="1"/>
    <col min="12293" max="12293" width="13.5546875" style="1" customWidth="1"/>
    <col min="12294" max="12294" width="14.1640625" style="1" customWidth="1"/>
    <col min="12295" max="12295" width="12.5546875" style="1" customWidth="1"/>
    <col min="12296" max="12296" width="13.27734375" style="1" customWidth="1"/>
    <col min="12297" max="12545" width="8.88671875" style="1"/>
    <col min="12546" max="12546" width="11.83203125" style="1" customWidth="1"/>
    <col min="12547" max="12547" width="15" style="1" customWidth="1"/>
    <col min="12548" max="12548" width="12.83203125" style="1" customWidth="1"/>
    <col min="12549" max="12549" width="13.5546875" style="1" customWidth="1"/>
    <col min="12550" max="12550" width="14.1640625" style="1" customWidth="1"/>
    <col min="12551" max="12551" width="12.5546875" style="1" customWidth="1"/>
    <col min="12552" max="12552" width="13.27734375" style="1" customWidth="1"/>
    <col min="12553" max="12801" width="8.88671875" style="1"/>
    <col min="12802" max="12802" width="11.83203125" style="1" customWidth="1"/>
    <col min="12803" max="12803" width="15" style="1" customWidth="1"/>
    <col min="12804" max="12804" width="12.83203125" style="1" customWidth="1"/>
    <col min="12805" max="12805" width="13.5546875" style="1" customWidth="1"/>
    <col min="12806" max="12806" width="14.1640625" style="1" customWidth="1"/>
    <col min="12807" max="12807" width="12.5546875" style="1" customWidth="1"/>
    <col min="12808" max="12808" width="13.27734375" style="1" customWidth="1"/>
    <col min="12809" max="13057" width="8.88671875" style="1"/>
    <col min="13058" max="13058" width="11.83203125" style="1" customWidth="1"/>
    <col min="13059" max="13059" width="15" style="1" customWidth="1"/>
    <col min="13060" max="13060" width="12.83203125" style="1" customWidth="1"/>
    <col min="13061" max="13061" width="13.5546875" style="1" customWidth="1"/>
    <col min="13062" max="13062" width="14.1640625" style="1" customWidth="1"/>
    <col min="13063" max="13063" width="12.5546875" style="1" customWidth="1"/>
    <col min="13064" max="13064" width="13.27734375" style="1" customWidth="1"/>
    <col min="13065" max="13313" width="8.88671875" style="1"/>
    <col min="13314" max="13314" width="11.83203125" style="1" customWidth="1"/>
    <col min="13315" max="13315" width="15" style="1" customWidth="1"/>
    <col min="13316" max="13316" width="12.83203125" style="1" customWidth="1"/>
    <col min="13317" max="13317" width="13.5546875" style="1" customWidth="1"/>
    <col min="13318" max="13318" width="14.1640625" style="1" customWidth="1"/>
    <col min="13319" max="13319" width="12.5546875" style="1" customWidth="1"/>
    <col min="13320" max="13320" width="13.27734375" style="1" customWidth="1"/>
    <col min="13321" max="13569" width="8.88671875" style="1"/>
    <col min="13570" max="13570" width="11.83203125" style="1" customWidth="1"/>
    <col min="13571" max="13571" width="15" style="1" customWidth="1"/>
    <col min="13572" max="13572" width="12.83203125" style="1" customWidth="1"/>
    <col min="13573" max="13573" width="13.5546875" style="1" customWidth="1"/>
    <col min="13574" max="13574" width="14.1640625" style="1" customWidth="1"/>
    <col min="13575" max="13575" width="12.5546875" style="1" customWidth="1"/>
    <col min="13576" max="13576" width="13.27734375" style="1" customWidth="1"/>
    <col min="13577" max="13825" width="8.88671875" style="1"/>
    <col min="13826" max="13826" width="11.83203125" style="1" customWidth="1"/>
    <col min="13827" max="13827" width="15" style="1" customWidth="1"/>
    <col min="13828" max="13828" width="12.83203125" style="1" customWidth="1"/>
    <col min="13829" max="13829" width="13.5546875" style="1" customWidth="1"/>
    <col min="13830" max="13830" width="14.1640625" style="1" customWidth="1"/>
    <col min="13831" max="13831" width="12.5546875" style="1" customWidth="1"/>
    <col min="13832" max="13832" width="13.27734375" style="1" customWidth="1"/>
    <col min="13833" max="14081" width="8.88671875" style="1"/>
    <col min="14082" max="14082" width="11.83203125" style="1" customWidth="1"/>
    <col min="14083" max="14083" width="15" style="1" customWidth="1"/>
    <col min="14084" max="14084" width="12.83203125" style="1" customWidth="1"/>
    <col min="14085" max="14085" width="13.5546875" style="1" customWidth="1"/>
    <col min="14086" max="14086" width="14.1640625" style="1" customWidth="1"/>
    <col min="14087" max="14087" width="12.5546875" style="1" customWidth="1"/>
    <col min="14088" max="14088" width="13.27734375" style="1" customWidth="1"/>
    <col min="14089" max="14337" width="8.88671875" style="1"/>
    <col min="14338" max="14338" width="11.83203125" style="1" customWidth="1"/>
    <col min="14339" max="14339" width="15" style="1" customWidth="1"/>
    <col min="14340" max="14340" width="12.83203125" style="1" customWidth="1"/>
    <col min="14341" max="14341" width="13.5546875" style="1" customWidth="1"/>
    <col min="14342" max="14342" width="14.1640625" style="1" customWidth="1"/>
    <col min="14343" max="14343" width="12.5546875" style="1" customWidth="1"/>
    <col min="14344" max="14344" width="13.27734375" style="1" customWidth="1"/>
    <col min="14345" max="14593" width="8.88671875" style="1"/>
    <col min="14594" max="14594" width="11.83203125" style="1" customWidth="1"/>
    <col min="14595" max="14595" width="15" style="1" customWidth="1"/>
    <col min="14596" max="14596" width="12.83203125" style="1" customWidth="1"/>
    <col min="14597" max="14597" width="13.5546875" style="1" customWidth="1"/>
    <col min="14598" max="14598" width="14.1640625" style="1" customWidth="1"/>
    <col min="14599" max="14599" width="12.5546875" style="1" customWidth="1"/>
    <col min="14600" max="14600" width="13.27734375" style="1" customWidth="1"/>
    <col min="14601" max="14849" width="8.88671875" style="1"/>
    <col min="14850" max="14850" width="11.83203125" style="1" customWidth="1"/>
    <col min="14851" max="14851" width="15" style="1" customWidth="1"/>
    <col min="14852" max="14852" width="12.83203125" style="1" customWidth="1"/>
    <col min="14853" max="14853" width="13.5546875" style="1" customWidth="1"/>
    <col min="14854" max="14854" width="14.1640625" style="1" customWidth="1"/>
    <col min="14855" max="14855" width="12.5546875" style="1" customWidth="1"/>
    <col min="14856" max="14856" width="13.27734375" style="1" customWidth="1"/>
    <col min="14857" max="15105" width="8.88671875" style="1"/>
    <col min="15106" max="15106" width="11.83203125" style="1" customWidth="1"/>
    <col min="15107" max="15107" width="15" style="1" customWidth="1"/>
    <col min="15108" max="15108" width="12.83203125" style="1" customWidth="1"/>
    <col min="15109" max="15109" width="13.5546875" style="1" customWidth="1"/>
    <col min="15110" max="15110" width="14.1640625" style="1" customWidth="1"/>
    <col min="15111" max="15111" width="12.5546875" style="1" customWidth="1"/>
    <col min="15112" max="15112" width="13.27734375" style="1" customWidth="1"/>
    <col min="15113" max="15361" width="8.88671875" style="1"/>
    <col min="15362" max="15362" width="11.83203125" style="1" customWidth="1"/>
    <col min="15363" max="15363" width="15" style="1" customWidth="1"/>
    <col min="15364" max="15364" width="12.83203125" style="1" customWidth="1"/>
    <col min="15365" max="15365" width="13.5546875" style="1" customWidth="1"/>
    <col min="15366" max="15366" width="14.1640625" style="1" customWidth="1"/>
    <col min="15367" max="15367" width="12.5546875" style="1" customWidth="1"/>
    <col min="15368" max="15368" width="13.27734375" style="1" customWidth="1"/>
    <col min="15369" max="15617" width="8.88671875" style="1"/>
    <col min="15618" max="15618" width="11.83203125" style="1" customWidth="1"/>
    <col min="15619" max="15619" width="15" style="1" customWidth="1"/>
    <col min="15620" max="15620" width="12.83203125" style="1" customWidth="1"/>
    <col min="15621" max="15621" width="13.5546875" style="1" customWidth="1"/>
    <col min="15622" max="15622" width="14.1640625" style="1" customWidth="1"/>
    <col min="15623" max="15623" width="12.5546875" style="1" customWidth="1"/>
    <col min="15624" max="15624" width="13.27734375" style="1" customWidth="1"/>
    <col min="15625" max="15873" width="8.88671875" style="1"/>
    <col min="15874" max="15874" width="11.83203125" style="1" customWidth="1"/>
    <col min="15875" max="15875" width="15" style="1" customWidth="1"/>
    <col min="15876" max="15876" width="12.83203125" style="1" customWidth="1"/>
    <col min="15877" max="15877" width="13.5546875" style="1" customWidth="1"/>
    <col min="15878" max="15878" width="14.1640625" style="1" customWidth="1"/>
    <col min="15879" max="15879" width="12.5546875" style="1" customWidth="1"/>
    <col min="15880" max="15880" width="13.27734375" style="1" customWidth="1"/>
    <col min="15881" max="16129" width="8.88671875" style="1"/>
    <col min="16130" max="16130" width="11.83203125" style="1" customWidth="1"/>
    <col min="16131" max="16131" width="15" style="1" customWidth="1"/>
    <col min="16132" max="16132" width="12.83203125" style="1" customWidth="1"/>
    <col min="16133" max="16133" width="13.5546875" style="1" customWidth="1"/>
    <col min="16134" max="16134" width="14.1640625" style="1" customWidth="1"/>
    <col min="16135" max="16135" width="12.5546875" style="1" customWidth="1"/>
    <col min="16136" max="16136" width="13.27734375" style="1" customWidth="1"/>
    <col min="16137" max="16384" width="8.88671875" style="1"/>
  </cols>
  <sheetData>
    <row r="1" spans="1:12" ht="60" customHeight="1" x14ac:dyDescent="0.4">
      <c r="B1" s="38"/>
      <c r="C1" s="39" t="s">
        <v>3</v>
      </c>
      <c r="D1" s="25"/>
      <c r="G1" s="1"/>
      <c r="H1" s="1"/>
    </row>
    <row r="2" spans="1:12" ht="20.05" customHeight="1" x14ac:dyDescent="0.4">
      <c r="A2" s="16" t="s">
        <v>0</v>
      </c>
      <c r="C2" s="21" t="s">
        <v>1</v>
      </c>
      <c r="D2" s="6" t="s">
        <v>1</v>
      </c>
      <c r="E2" s="6" t="s">
        <v>1</v>
      </c>
      <c r="F2" s="6" t="s">
        <v>1</v>
      </c>
      <c r="G2" s="4">
        <f>ROUNDUP(A4,0)</f>
        <v>-105</v>
      </c>
      <c r="H2" s="3">
        <f>VLOOKUP(G2,A8:F150,2,TRUE)</f>
        <v>-76.111111111111114</v>
      </c>
      <c r="I2" s="3">
        <f>VLOOKUP(G2,A8:F150,3,TRUE)</f>
        <v>0.93</v>
      </c>
      <c r="J2" s="1">
        <f>VLOOKUP(G2,A8:F150,4,TRUE)</f>
        <v>6.8999999999999997E-4</v>
      </c>
      <c r="K2" s="1">
        <f>VLOOKUP(G2,A8:F150,5,TRUE)</f>
        <v>0.69</v>
      </c>
      <c r="L2" s="1">
        <f>VLOOKUP(G2,A8:F150,6,TRUE)</f>
        <v>0.04</v>
      </c>
    </row>
    <row r="3" spans="1:12" ht="20.05" customHeight="1" x14ac:dyDescent="0.4">
      <c r="A3" s="11">
        <f>1.8*B3+32</f>
        <v>-104.97999999999999</v>
      </c>
      <c r="B3" s="34">
        <v>-76.099999999999994</v>
      </c>
      <c r="C3" s="37">
        <f>IF(G4=0,I2,I2-I6)</f>
        <v>0.93</v>
      </c>
      <c r="D3" s="36">
        <f>IF(G4=0,J2,J2-J6)</f>
        <v>6.8999999999999997E-4</v>
      </c>
      <c r="E3" s="35">
        <f>IF(G4=0,K2,K2-K6)</f>
        <v>0.69</v>
      </c>
      <c r="F3" s="35">
        <f>IF(G4=0,L2,L2-L6)</f>
        <v>0.04</v>
      </c>
      <c r="G3" s="4">
        <f>ROUNDDOWN(A4,0)</f>
        <v>-105</v>
      </c>
      <c r="H3" s="3">
        <f>VLOOKUP(G3,A8:F150,2,TRUE)</f>
        <v>-76.111111111111114</v>
      </c>
      <c r="I3" s="3">
        <f>VLOOKUP(G3,A8:F150,3,TRUE)</f>
        <v>0.93</v>
      </c>
      <c r="J3" s="1">
        <f>VLOOKUP(G3,A8:F150,4,TRUE)</f>
        <v>6.8999999999999997E-4</v>
      </c>
      <c r="K3" s="1">
        <f>VLOOKUP(G3,A8:F150,5,TRUE)</f>
        <v>0.69</v>
      </c>
      <c r="L3" s="1">
        <f>VLOOKUP(G3,A8:F150,6,TRUE)</f>
        <v>0.04</v>
      </c>
    </row>
    <row r="4" spans="1:12" ht="20.05" customHeight="1" x14ac:dyDescent="0.4">
      <c r="A4" s="34">
        <v>-105</v>
      </c>
      <c r="B4" s="11">
        <f>(A4-32)/1.8</f>
        <v>-76.111111111111114</v>
      </c>
      <c r="C4" s="37">
        <f>IF(G4=0,I2,I2-I6)</f>
        <v>0.93</v>
      </c>
      <c r="D4" s="36">
        <f>IF(G4=0,J2,J2-J6)</f>
        <v>6.8999999999999997E-4</v>
      </c>
      <c r="E4" s="35">
        <f>IF(G4=0,K2,K2-K6)</f>
        <v>0.69</v>
      </c>
      <c r="F4" s="35">
        <f>IF(G4=0,L2,L2-L6)</f>
        <v>0.04</v>
      </c>
      <c r="G4" s="4">
        <f t="shared" ref="G4:L4" si="0">G2-G3</f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0</v>
      </c>
    </row>
    <row r="5" spans="1:12" ht="20.05" customHeight="1" x14ac:dyDescent="0.4">
      <c r="G5" s="4">
        <f>G2-A4</f>
        <v>0</v>
      </c>
      <c r="H5" s="3"/>
    </row>
    <row r="6" spans="1:12" ht="20.05" customHeight="1" thickBot="1" x14ac:dyDescent="0.7">
      <c r="A6" s="17" t="s">
        <v>4</v>
      </c>
      <c r="B6" s="12"/>
      <c r="G6" s="5" t="s">
        <v>2</v>
      </c>
      <c r="H6" s="3" t="e">
        <f>H4*G5/G4</f>
        <v>#DIV/0!</v>
      </c>
      <c r="I6" s="1" t="e">
        <f>I4*G5/G4</f>
        <v>#DIV/0!</v>
      </c>
      <c r="J6" s="1" t="e">
        <f>J4*G5/G4</f>
        <v>#DIV/0!</v>
      </c>
      <c r="K6" s="1" t="e">
        <f>K4*G5/G4</f>
        <v>#DIV/0!</v>
      </c>
      <c r="L6" s="1" t="e">
        <f>L4*G5/G4</f>
        <v>#DIV/0!</v>
      </c>
    </row>
    <row r="7" spans="1:12" ht="20.05" customHeight="1" thickTop="1" thickBot="1" x14ac:dyDescent="0.45">
      <c r="A7" s="18" t="s">
        <v>5</v>
      </c>
      <c r="B7" s="13" t="s">
        <v>6</v>
      </c>
      <c r="C7" s="22" t="s">
        <v>7</v>
      </c>
      <c r="D7" s="7" t="s">
        <v>8</v>
      </c>
      <c r="E7" s="22" t="s">
        <v>9</v>
      </c>
      <c r="F7" s="33" t="s">
        <v>10</v>
      </c>
      <c r="G7" s="5"/>
      <c r="H7" s="3"/>
    </row>
    <row r="8" spans="1:12" ht="20.05" customHeight="1" thickTop="1" x14ac:dyDescent="0.4">
      <c r="A8" s="28">
        <v>-110</v>
      </c>
      <c r="B8" s="29">
        <f>(A8-32)/1.8</f>
        <v>-78.888888888888886</v>
      </c>
      <c r="C8" s="30">
        <v>0.57999999999999996</v>
      </c>
      <c r="D8" s="31">
        <f>E8/1000</f>
        <v>4.2999999999999999E-4</v>
      </c>
      <c r="E8" s="30">
        <v>0.43</v>
      </c>
      <c r="F8" s="32">
        <v>0.03</v>
      </c>
      <c r="G8" s="5"/>
      <c r="H8" s="3"/>
    </row>
    <row r="9" spans="1:12" ht="20.05" customHeight="1" x14ac:dyDescent="0.4">
      <c r="A9" s="19">
        <v>-109</v>
      </c>
      <c r="B9" s="14">
        <f>(A9-32)/1.8</f>
        <v>-78.333333333333329</v>
      </c>
      <c r="C9" s="23">
        <f>C8-(1*(C8-C13)/5)</f>
        <v>0.65</v>
      </c>
      <c r="D9" s="8">
        <f>E9/1000</f>
        <v>4.8200000000000001E-4</v>
      </c>
      <c r="E9" s="23">
        <f>E8-(1*(E8-E13)/5)</f>
        <v>0.48199999999999998</v>
      </c>
      <c r="F9" s="26">
        <f>F8-(1*(F8-F13)/5)</f>
        <v>3.2000000000000001E-2</v>
      </c>
      <c r="G9" s="5"/>
      <c r="H9" s="3"/>
    </row>
    <row r="10" spans="1:12" ht="20.05" customHeight="1" x14ac:dyDescent="0.4">
      <c r="A10" s="19">
        <v>-108</v>
      </c>
      <c r="B10" s="14">
        <f t="shared" ref="B10:B73" si="1">(A10-32)/1.8</f>
        <v>-77.777777777777771</v>
      </c>
      <c r="C10" s="23">
        <f>C8-(2*(C8-C13)/5)</f>
        <v>0.72</v>
      </c>
      <c r="D10" s="8">
        <f t="shared" ref="D10:D73" si="2">E10/1000</f>
        <v>5.3400000000000008E-4</v>
      </c>
      <c r="E10" s="23">
        <f>E8-(2*(E8-E13)/5)</f>
        <v>0.53400000000000003</v>
      </c>
      <c r="F10" s="26">
        <f>F8-(2*(F8-F13)/5)</f>
        <v>3.4000000000000002E-2</v>
      </c>
      <c r="G10" s="5"/>
      <c r="H10" s="3"/>
    </row>
    <row r="11" spans="1:12" ht="20.05" customHeight="1" x14ac:dyDescent="0.4">
      <c r="A11" s="19">
        <v>-107</v>
      </c>
      <c r="B11" s="14">
        <f t="shared" si="1"/>
        <v>-77.222222222222214</v>
      </c>
      <c r="C11" s="23">
        <f>C8-(3*(C8-C13)/5)</f>
        <v>0.79</v>
      </c>
      <c r="D11" s="8">
        <f t="shared" si="2"/>
        <v>5.8599999999999993E-4</v>
      </c>
      <c r="E11" s="23">
        <f>E8-(3*(E8-E13)/5)</f>
        <v>0.58599999999999997</v>
      </c>
      <c r="F11" s="26">
        <f>F8-(3*(F8-F13)/5)</f>
        <v>3.5999999999999997E-2</v>
      </c>
      <c r="G11" s="5"/>
      <c r="H11" s="3"/>
    </row>
    <row r="12" spans="1:12" ht="20.05" customHeight="1" x14ac:dyDescent="0.4">
      <c r="A12" s="19">
        <v>-106</v>
      </c>
      <c r="B12" s="14">
        <f t="shared" si="1"/>
        <v>-76.666666666666671</v>
      </c>
      <c r="C12" s="23">
        <f>C8-(4*(C8-C13)/5)</f>
        <v>0.8600000000000001</v>
      </c>
      <c r="D12" s="8">
        <f t="shared" si="2"/>
        <v>6.379999999999999E-4</v>
      </c>
      <c r="E12" s="23">
        <f>E8-(4*(E8-E13)/5)</f>
        <v>0.6379999999999999</v>
      </c>
      <c r="F12" s="26">
        <f>F8-(4*(F8-F13)/5)</f>
        <v>3.7999999999999999E-2</v>
      </c>
      <c r="G12" s="5"/>
      <c r="H12" s="3"/>
    </row>
    <row r="13" spans="1:12" ht="20.05" customHeight="1" x14ac:dyDescent="0.4">
      <c r="A13" s="19">
        <v>-105</v>
      </c>
      <c r="B13" s="14">
        <f t="shared" si="1"/>
        <v>-76.111111111111114</v>
      </c>
      <c r="C13" s="23">
        <v>0.93</v>
      </c>
      <c r="D13" s="8">
        <f t="shared" si="2"/>
        <v>6.8999999999999997E-4</v>
      </c>
      <c r="E13" s="23">
        <v>0.69</v>
      </c>
      <c r="F13" s="26">
        <v>0.04</v>
      </c>
      <c r="G13" s="5"/>
      <c r="H13" s="3"/>
    </row>
    <row r="14" spans="1:12" ht="20.05" customHeight="1" x14ac:dyDescent="0.4">
      <c r="A14" s="19">
        <v>-104</v>
      </c>
      <c r="B14" s="14">
        <f t="shared" si="1"/>
        <v>-75.555555555555557</v>
      </c>
      <c r="C14" s="23">
        <f>C13-(1*(C13-C18)/5)</f>
        <v>1.044</v>
      </c>
      <c r="D14" s="8">
        <f t="shared" si="2"/>
        <v>7.7200000000000001E-4</v>
      </c>
      <c r="E14" s="23">
        <f>E13-(1*(E13-E18)/5)</f>
        <v>0.77200000000000002</v>
      </c>
      <c r="F14" s="26">
        <f>F13-(1*(F13-F18)/5)</f>
        <v>4.5999999999999999E-2</v>
      </c>
      <c r="G14" s="5"/>
      <c r="H14" s="3"/>
    </row>
    <row r="15" spans="1:12" ht="20.05" customHeight="1" x14ac:dyDescent="0.4">
      <c r="A15" s="19">
        <v>-103</v>
      </c>
      <c r="B15" s="14">
        <f t="shared" si="1"/>
        <v>-75</v>
      </c>
      <c r="C15" s="23">
        <f>C13-(2*(C13-C18)/5)</f>
        <v>1.1579999999999999</v>
      </c>
      <c r="D15" s="8">
        <f t="shared" si="2"/>
        <v>8.5399999999999994E-4</v>
      </c>
      <c r="E15" s="23">
        <f>E13-(2*(E13-E18)/5)</f>
        <v>0.85399999999999998</v>
      </c>
      <c r="F15" s="26">
        <f>F13-(2*(F13-F18)/5)</f>
        <v>5.2000000000000005E-2</v>
      </c>
      <c r="G15" s="5"/>
      <c r="H15" s="3"/>
    </row>
    <row r="16" spans="1:12" ht="20.05" customHeight="1" x14ac:dyDescent="0.4">
      <c r="A16" s="19">
        <v>-102</v>
      </c>
      <c r="B16" s="14">
        <f t="shared" si="1"/>
        <v>-74.444444444444443</v>
      </c>
      <c r="C16" s="23">
        <f>C13-(3*(C13-C18)/5)</f>
        <v>1.272</v>
      </c>
      <c r="D16" s="8">
        <f t="shared" si="2"/>
        <v>9.3600000000000009E-4</v>
      </c>
      <c r="E16" s="23">
        <f>E13-(3*(E13-E18)/5)</f>
        <v>0.93600000000000005</v>
      </c>
      <c r="F16" s="26">
        <f>F13-(3*(F13-F18)/5)</f>
        <v>5.800000000000001E-2</v>
      </c>
      <c r="G16" s="5"/>
      <c r="H16" s="3"/>
    </row>
    <row r="17" spans="1:8" ht="20.05" customHeight="1" x14ac:dyDescent="0.4">
      <c r="A17" s="19">
        <v>-101</v>
      </c>
      <c r="B17" s="14">
        <f t="shared" si="1"/>
        <v>-73.888888888888886</v>
      </c>
      <c r="C17" s="23">
        <f>C13-(4*(C13-C18)/5)</f>
        <v>1.3860000000000001</v>
      </c>
      <c r="D17" s="8">
        <f t="shared" si="2"/>
        <v>1.018E-3</v>
      </c>
      <c r="E17" s="23">
        <f>E13-(4*(E13-E18)/5)</f>
        <v>1.018</v>
      </c>
      <c r="F17" s="26">
        <f>F13-(4*(F13-F18)/5)</f>
        <v>6.4000000000000001E-2</v>
      </c>
      <c r="G17" s="5"/>
      <c r="H17" s="3"/>
    </row>
    <row r="18" spans="1:8" ht="20.05" customHeight="1" x14ac:dyDescent="0.4">
      <c r="A18" s="19">
        <v>-100</v>
      </c>
      <c r="B18" s="14">
        <f t="shared" si="1"/>
        <v>-73.333333333333329</v>
      </c>
      <c r="C18" s="23">
        <v>1.5</v>
      </c>
      <c r="D18" s="8">
        <f t="shared" si="2"/>
        <v>1.1000000000000001E-3</v>
      </c>
      <c r="E18" s="23">
        <v>1.1000000000000001</v>
      </c>
      <c r="F18" s="26">
        <v>7.0000000000000007E-2</v>
      </c>
      <c r="G18" s="5"/>
      <c r="H18" s="3"/>
    </row>
    <row r="19" spans="1:8" ht="20.05" customHeight="1" x14ac:dyDescent="0.4">
      <c r="A19" s="19">
        <v>-99</v>
      </c>
      <c r="B19" s="14">
        <f t="shared" si="1"/>
        <v>-72.777777777777771</v>
      </c>
      <c r="C19" s="23">
        <f>C18-(1*(C18-C23)/5)</f>
        <v>1.66</v>
      </c>
      <c r="D19" s="8">
        <f t="shared" si="2"/>
        <v>1.2199999999999999E-3</v>
      </c>
      <c r="E19" s="23">
        <f>E18-(1*(E18-E23)/5)</f>
        <v>1.22</v>
      </c>
      <c r="F19" s="26">
        <f>F18-(1*(F18-F23)/5)</f>
        <v>7.8E-2</v>
      </c>
      <c r="G19" s="5"/>
      <c r="H19" s="3"/>
    </row>
    <row r="20" spans="1:8" ht="20.05" customHeight="1" x14ac:dyDescent="0.4">
      <c r="A20" s="19">
        <v>-98</v>
      </c>
      <c r="B20" s="14">
        <f t="shared" si="1"/>
        <v>-72.222222222222214</v>
      </c>
      <c r="C20" s="23">
        <f>C18-(2*(C18-C23)/5)</f>
        <v>1.8199999999999998</v>
      </c>
      <c r="D20" s="8">
        <f t="shared" si="2"/>
        <v>1.34E-3</v>
      </c>
      <c r="E20" s="23">
        <f>E18-(2*(E18-E23)/5)</f>
        <v>1.34</v>
      </c>
      <c r="F20" s="26">
        <f>F18-(2*(F18-F23)/5)</f>
        <v>8.6000000000000007E-2</v>
      </c>
      <c r="G20" s="5"/>
      <c r="H20" s="3"/>
    </row>
    <row r="21" spans="1:8" ht="20.05" customHeight="1" x14ac:dyDescent="0.4">
      <c r="A21" s="19">
        <v>-97</v>
      </c>
      <c r="B21" s="14">
        <f t="shared" si="1"/>
        <v>-71.666666666666671</v>
      </c>
      <c r="C21" s="23">
        <f>C18-(3*(C18-C23)/5)</f>
        <v>1.98</v>
      </c>
      <c r="D21" s="8">
        <f t="shared" si="2"/>
        <v>1.4599999999999999E-3</v>
      </c>
      <c r="E21" s="23">
        <f>E18-(3*(E18-E23)/5)</f>
        <v>1.46</v>
      </c>
      <c r="F21" s="26">
        <f>F18-(3*(F18-F23)/5)</f>
        <v>9.4E-2</v>
      </c>
      <c r="G21" s="5"/>
      <c r="H21" s="3"/>
    </row>
    <row r="22" spans="1:8" ht="20.05" customHeight="1" x14ac:dyDescent="0.4">
      <c r="A22" s="19">
        <v>-96</v>
      </c>
      <c r="B22" s="14">
        <f t="shared" si="1"/>
        <v>-71.111111111111114</v>
      </c>
      <c r="C22" s="23">
        <f>C18-(4*(C18-C23)/5)</f>
        <v>2.1399999999999997</v>
      </c>
      <c r="D22" s="8">
        <f t="shared" si="2"/>
        <v>1.58E-3</v>
      </c>
      <c r="E22" s="23">
        <f>E18-(4*(E18-E23)/5)</f>
        <v>1.58</v>
      </c>
      <c r="F22" s="26">
        <f>F18-(4*(F18-F23)/5)</f>
        <v>0.10200000000000001</v>
      </c>
      <c r="G22" s="5"/>
      <c r="H22" s="3"/>
    </row>
    <row r="23" spans="1:8" ht="20.05" customHeight="1" x14ac:dyDescent="0.4">
      <c r="A23" s="19">
        <v>-95</v>
      </c>
      <c r="B23" s="14">
        <f t="shared" si="1"/>
        <v>-70.555555555555557</v>
      </c>
      <c r="C23" s="23">
        <v>2.2999999999999998</v>
      </c>
      <c r="D23" s="8">
        <f t="shared" si="2"/>
        <v>1.6999999999999999E-3</v>
      </c>
      <c r="E23" s="23">
        <v>1.7</v>
      </c>
      <c r="F23" s="26">
        <v>0.11</v>
      </c>
      <c r="G23" s="5"/>
      <c r="H23" s="3"/>
    </row>
    <row r="24" spans="1:8" ht="20.05" customHeight="1" x14ac:dyDescent="0.4">
      <c r="A24" s="19">
        <v>-94</v>
      </c>
      <c r="B24" s="14">
        <f t="shared" si="1"/>
        <v>-70</v>
      </c>
      <c r="C24" s="23">
        <f>C23-(1*(C23-C28)/5)</f>
        <v>2.54</v>
      </c>
      <c r="D24" s="8">
        <f t="shared" si="2"/>
        <v>1.8799999999999999E-3</v>
      </c>
      <c r="E24" s="23">
        <f>E23-(1*(E23-E28)/5)</f>
        <v>1.88</v>
      </c>
      <c r="F24" s="26">
        <f>F23-(1*(F23-F28)/5)</f>
        <v>0.12</v>
      </c>
      <c r="G24" s="5"/>
      <c r="H24" s="3"/>
    </row>
    <row r="25" spans="1:8" ht="20.05" customHeight="1" x14ac:dyDescent="0.4">
      <c r="A25" s="19">
        <v>-93</v>
      </c>
      <c r="B25" s="14">
        <f t="shared" si="1"/>
        <v>-69.444444444444443</v>
      </c>
      <c r="C25" s="23">
        <f>C23-(2*(C23-C28)/5)</f>
        <v>2.78</v>
      </c>
      <c r="D25" s="8">
        <f t="shared" si="2"/>
        <v>2.0600000000000002E-3</v>
      </c>
      <c r="E25" s="23">
        <f>E23-(2*(E23-E28)/5)</f>
        <v>2.06</v>
      </c>
      <c r="F25" s="26">
        <f>F23-(2*(F23-F28)/5)</f>
        <v>0.13</v>
      </c>
      <c r="G25" s="5"/>
      <c r="H25" s="3"/>
    </row>
    <row r="26" spans="1:8" ht="20.05" customHeight="1" x14ac:dyDescent="0.4">
      <c r="A26" s="19">
        <v>-92</v>
      </c>
      <c r="B26" s="14">
        <f t="shared" si="1"/>
        <v>-68.888888888888886</v>
      </c>
      <c r="C26" s="23">
        <f>C23-(3*(C23-C28)/5)</f>
        <v>3.02</v>
      </c>
      <c r="D26" s="8">
        <f t="shared" si="2"/>
        <v>2.2400000000000002E-3</v>
      </c>
      <c r="E26" s="23">
        <f>E23-(3*(E23-E28)/5)</f>
        <v>2.2400000000000002</v>
      </c>
      <c r="F26" s="26">
        <f>F23-(3*(F23-F28)/5)</f>
        <v>0.14000000000000001</v>
      </c>
      <c r="G26" s="5"/>
      <c r="H26" s="3"/>
    </row>
    <row r="27" spans="1:8" ht="20.05" customHeight="1" x14ac:dyDescent="0.4">
      <c r="A27" s="19">
        <v>-91</v>
      </c>
      <c r="B27" s="14">
        <f t="shared" si="1"/>
        <v>-68.333333333333329</v>
      </c>
      <c r="C27" s="23">
        <f>C23-(4*(C23-C28)/5)</f>
        <v>3.26</v>
      </c>
      <c r="D27" s="8">
        <f t="shared" si="2"/>
        <v>2.4199999999999998E-3</v>
      </c>
      <c r="E27" s="23">
        <f>E23-(4*(E23-E28)/5)</f>
        <v>2.42</v>
      </c>
      <c r="F27" s="26">
        <f>F23-(4*(F23-F28)/5)</f>
        <v>0.15</v>
      </c>
      <c r="G27" s="5"/>
      <c r="H27" s="3"/>
    </row>
    <row r="28" spans="1:8" ht="20.05" customHeight="1" x14ac:dyDescent="0.4">
      <c r="A28" s="19">
        <v>-90</v>
      </c>
      <c r="B28" s="14">
        <f t="shared" si="1"/>
        <v>-67.777777777777771</v>
      </c>
      <c r="C28" s="23">
        <v>3.5</v>
      </c>
      <c r="D28" s="8">
        <f t="shared" si="2"/>
        <v>2.5999999999999999E-3</v>
      </c>
      <c r="E28" s="23">
        <v>2.6</v>
      </c>
      <c r="F28" s="26">
        <v>0.16</v>
      </c>
      <c r="G28" s="5"/>
      <c r="H28" s="3"/>
    </row>
    <row r="29" spans="1:8" ht="20.05" customHeight="1" x14ac:dyDescent="0.4">
      <c r="A29" s="19">
        <v>-89</v>
      </c>
      <c r="B29" s="14">
        <f t="shared" si="1"/>
        <v>-67.222222222222214</v>
      </c>
      <c r="C29" s="23">
        <f>C28-(1*(C28-C33)/5)</f>
        <v>3.86</v>
      </c>
      <c r="D29" s="8">
        <f t="shared" si="2"/>
        <v>2.8799999999999997E-3</v>
      </c>
      <c r="E29" s="23">
        <f>E28-(1*(E28-E33)/5)</f>
        <v>2.88</v>
      </c>
      <c r="F29" s="26">
        <f>F28-(1*(F28-F33)/5)</f>
        <v>0.17799999999999999</v>
      </c>
      <c r="G29" s="5"/>
      <c r="H29" s="3"/>
    </row>
    <row r="30" spans="1:8" ht="20.05" customHeight="1" x14ac:dyDescent="0.4">
      <c r="A30" s="19">
        <v>-88</v>
      </c>
      <c r="B30" s="14">
        <f t="shared" si="1"/>
        <v>-66.666666666666671</v>
      </c>
      <c r="C30" s="23">
        <f>C28-(2*(C28-C33)/5)</f>
        <v>4.22</v>
      </c>
      <c r="D30" s="8">
        <f t="shared" si="2"/>
        <v>3.16E-3</v>
      </c>
      <c r="E30" s="23">
        <f>E28-(2*(E28-E33)/5)</f>
        <v>3.16</v>
      </c>
      <c r="F30" s="26">
        <f>F28-(2*(F28-F33)/5)</f>
        <v>0.19600000000000001</v>
      </c>
      <c r="G30" s="5"/>
      <c r="H30" s="3"/>
    </row>
    <row r="31" spans="1:8" ht="20.05" customHeight="1" x14ac:dyDescent="0.4">
      <c r="A31" s="19">
        <v>-87</v>
      </c>
      <c r="B31" s="14">
        <f t="shared" si="1"/>
        <v>-66.111111111111114</v>
      </c>
      <c r="C31" s="23">
        <f>C28-(3*(C28-C33)/5)</f>
        <v>4.58</v>
      </c>
      <c r="D31" s="8">
        <f t="shared" si="2"/>
        <v>3.4399999999999999E-3</v>
      </c>
      <c r="E31" s="23">
        <f>E28-(3*(E28-E33)/5)</f>
        <v>3.44</v>
      </c>
      <c r="F31" s="26">
        <f>F28-(3*(F28-F33)/5)</f>
        <v>0.21400000000000002</v>
      </c>
      <c r="G31" s="5"/>
      <c r="H31" s="3"/>
    </row>
    <row r="32" spans="1:8" ht="20.05" customHeight="1" x14ac:dyDescent="0.4">
      <c r="A32" s="19">
        <v>-86</v>
      </c>
      <c r="B32" s="14">
        <f t="shared" si="1"/>
        <v>-65.555555555555557</v>
      </c>
      <c r="C32" s="23">
        <f>C28-(4*(C28-C33)/5)</f>
        <v>4.9399999999999995</v>
      </c>
      <c r="D32" s="8">
        <f t="shared" si="2"/>
        <v>3.7199999999999998E-3</v>
      </c>
      <c r="E32" s="23">
        <f>E28-(4*(E28-E33)/5)</f>
        <v>3.7199999999999998</v>
      </c>
      <c r="F32" s="26">
        <f>F28-(4*(F28-F33)/5)</f>
        <v>0.23199999999999998</v>
      </c>
      <c r="G32" s="5"/>
      <c r="H32" s="3"/>
    </row>
    <row r="33" spans="1:8" ht="20.05" customHeight="1" x14ac:dyDescent="0.4">
      <c r="A33" s="19">
        <v>-85</v>
      </c>
      <c r="B33" s="14">
        <f t="shared" si="1"/>
        <v>-65</v>
      </c>
      <c r="C33" s="23">
        <v>5.3</v>
      </c>
      <c r="D33" s="8">
        <f t="shared" si="2"/>
        <v>4.0000000000000001E-3</v>
      </c>
      <c r="E33" s="23">
        <v>4</v>
      </c>
      <c r="F33" s="26">
        <v>0.25</v>
      </c>
      <c r="G33" s="5"/>
      <c r="H33" s="3"/>
    </row>
    <row r="34" spans="1:8" ht="20.05" customHeight="1" x14ac:dyDescent="0.4">
      <c r="A34" s="19">
        <v>-84</v>
      </c>
      <c r="B34" s="14">
        <f t="shared" si="1"/>
        <v>-64.444444444444443</v>
      </c>
      <c r="C34" s="23">
        <f>C33-(1*(C33-C38)/5)</f>
        <v>5.8</v>
      </c>
      <c r="D34" s="8">
        <f t="shared" si="2"/>
        <v>4.3600000000000002E-3</v>
      </c>
      <c r="E34" s="23">
        <f>E33-(1*(E33-E38)/5)</f>
        <v>4.3600000000000003</v>
      </c>
      <c r="F34" s="26">
        <f>F33-(1*(F33-F38)/5)</f>
        <v>0.27200000000000002</v>
      </c>
      <c r="G34" s="5"/>
      <c r="H34" s="3"/>
    </row>
    <row r="35" spans="1:8" ht="20.05" customHeight="1" x14ac:dyDescent="0.4">
      <c r="A35" s="19">
        <v>-83</v>
      </c>
      <c r="B35" s="14">
        <f t="shared" si="1"/>
        <v>-63.888888888888886</v>
      </c>
      <c r="C35" s="23">
        <f>C33-(2*(C33-C38)/5)</f>
        <v>6.3</v>
      </c>
      <c r="D35" s="8">
        <f t="shared" si="2"/>
        <v>4.7199999999999994E-3</v>
      </c>
      <c r="E35" s="23">
        <f>E33-(2*(E33-E38)/5)</f>
        <v>4.72</v>
      </c>
      <c r="F35" s="26">
        <f>F33-(2*(F33-F38)/5)</f>
        <v>0.29399999999999998</v>
      </c>
      <c r="G35" s="5"/>
      <c r="H35" s="3"/>
    </row>
    <row r="36" spans="1:8" ht="20.05" customHeight="1" x14ac:dyDescent="0.4">
      <c r="A36" s="19">
        <v>-82</v>
      </c>
      <c r="B36" s="14">
        <f t="shared" si="1"/>
        <v>-63.333333333333329</v>
      </c>
      <c r="C36" s="23">
        <f>C33-(3*(C33-C38)/5)</f>
        <v>6.8</v>
      </c>
      <c r="D36" s="8">
        <f t="shared" si="2"/>
        <v>5.0800000000000003E-3</v>
      </c>
      <c r="E36" s="23">
        <f>E33-(3*(E33-E38)/5)</f>
        <v>5.08</v>
      </c>
      <c r="F36" s="26">
        <f>F33-(3*(F33-F38)/5)</f>
        <v>0.316</v>
      </c>
      <c r="G36" s="5"/>
      <c r="H36" s="3"/>
    </row>
    <row r="37" spans="1:8" ht="20.05" customHeight="1" x14ac:dyDescent="0.4">
      <c r="A37" s="19">
        <v>-81</v>
      </c>
      <c r="B37" s="14">
        <f t="shared" si="1"/>
        <v>-62.777777777777779</v>
      </c>
      <c r="C37" s="23">
        <f>C33-(4*(C33-C38)/5)</f>
        <v>7.3</v>
      </c>
      <c r="D37" s="8">
        <f t="shared" si="2"/>
        <v>5.4399999999999995E-3</v>
      </c>
      <c r="E37" s="23">
        <f>E33-(4*(E33-E38)/5)</f>
        <v>5.4399999999999995</v>
      </c>
      <c r="F37" s="26">
        <f>F33-(4*(F33-F38)/5)</f>
        <v>0.33799999999999997</v>
      </c>
      <c r="G37" s="1"/>
      <c r="H37" s="1"/>
    </row>
    <row r="38" spans="1:8" ht="20.05" customHeight="1" x14ac:dyDescent="0.4">
      <c r="A38" s="19">
        <v>-80</v>
      </c>
      <c r="B38" s="14">
        <f t="shared" si="1"/>
        <v>-62.222222222222221</v>
      </c>
      <c r="C38" s="23">
        <v>7.8</v>
      </c>
      <c r="D38" s="8">
        <f t="shared" si="2"/>
        <v>5.7999999999999996E-3</v>
      </c>
      <c r="E38" s="23">
        <v>5.8</v>
      </c>
      <c r="F38" s="26">
        <v>0.36</v>
      </c>
      <c r="G38" s="1"/>
      <c r="H38" s="1"/>
    </row>
    <row r="39" spans="1:8" ht="20.05" customHeight="1" x14ac:dyDescent="0.4">
      <c r="A39" s="19">
        <v>-79</v>
      </c>
      <c r="B39" s="14">
        <f t="shared" si="1"/>
        <v>-61.666666666666664</v>
      </c>
      <c r="C39" s="23">
        <f>C38-(1*(C38-C43)/5)</f>
        <v>8.52</v>
      </c>
      <c r="D39" s="8">
        <f t="shared" si="2"/>
        <v>6.3400000000000001E-3</v>
      </c>
      <c r="E39" s="23">
        <f>E38-(1*(E38-E43)/5)</f>
        <v>6.34</v>
      </c>
      <c r="F39" s="26">
        <f>F38-(1*(F38-F43)/5)</f>
        <v>0.39400000000000002</v>
      </c>
      <c r="G39" s="1"/>
      <c r="H39" s="1"/>
    </row>
    <row r="40" spans="1:8" ht="20.05" customHeight="1" x14ac:dyDescent="0.4">
      <c r="A40" s="19">
        <v>-78</v>
      </c>
      <c r="B40" s="14">
        <f t="shared" si="1"/>
        <v>-61.111111111111107</v>
      </c>
      <c r="C40" s="23">
        <f>C38-(2*(C38-C43)/5)</f>
        <v>9.24</v>
      </c>
      <c r="D40" s="8">
        <f t="shared" si="2"/>
        <v>6.8799999999999998E-3</v>
      </c>
      <c r="E40" s="23">
        <f>E38-(2*(E38-E43)/5)</f>
        <v>6.88</v>
      </c>
      <c r="F40" s="26">
        <f>F38-(2*(F38-F43)/5)</f>
        <v>0.42799999999999999</v>
      </c>
      <c r="G40" s="1"/>
      <c r="H40" s="1"/>
    </row>
    <row r="41" spans="1:8" ht="20.05" customHeight="1" x14ac:dyDescent="0.4">
      <c r="A41" s="19">
        <v>-77</v>
      </c>
      <c r="B41" s="14">
        <f t="shared" si="1"/>
        <v>-60.555555555555557</v>
      </c>
      <c r="C41" s="23">
        <f>C38-(3*(C38-C43)/5)</f>
        <v>9.9600000000000009</v>
      </c>
      <c r="D41" s="8">
        <f t="shared" si="2"/>
        <v>7.4199999999999995E-3</v>
      </c>
      <c r="E41" s="23">
        <f>E38-(3*(E38-E43)/5)</f>
        <v>7.42</v>
      </c>
      <c r="F41" s="26">
        <f>F38-(3*(F38-F43)/5)</f>
        <v>0.46200000000000002</v>
      </c>
      <c r="G41" s="1"/>
      <c r="H41" s="1"/>
    </row>
    <row r="42" spans="1:8" ht="20.05" customHeight="1" x14ac:dyDescent="0.4">
      <c r="A42" s="19">
        <v>-76</v>
      </c>
      <c r="B42" s="14">
        <f t="shared" si="1"/>
        <v>-60</v>
      </c>
      <c r="C42" s="23">
        <f>C38-(4*(C38-C43)/5)</f>
        <v>10.68</v>
      </c>
      <c r="D42" s="8">
        <f t="shared" si="2"/>
        <v>7.9600000000000001E-3</v>
      </c>
      <c r="E42" s="23">
        <f>E38-(4*(E38-E43)/5)</f>
        <v>7.96</v>
      </c>
      <c r="F42" s="26">
        <f>F38-(4*(F38-F43)/5)</f>
        <v>0.496</v>
      </c>
      <c r="G42" s="1"/>
      <c r="H42" s="1"/>
    </row>
    <row r="43" spans="1:8" ht="20.05" customHeight="1" x14ac:dyDescent="0.4">
      <c r="A43" s="19">
        <v>-75</v>
      </c>
      <c r="B43" s="14">
        <f t="shared" si="1"/>
        <v>-59.444444444444443</v>
      </c>
      <c r="C43" s="23">
        <v>11.4</v>
      </c>
      <c r="D43" s="8">
        <f t="shared" si="2"/>
        <v>8.5000000000000006E-3</v>
      </c>
      <c r="E43" s="23">
        <v>8.5</v>
      </c>
      <c r="F43" s="26">
        <v>0.53</v>
      </c>
      <c r="G43" s="1"/>
      <c r="H43" s="1"/>
    </row>
    <row r="44" spans="1:8" ht="20.05" customHeight="1" x14ac:dyDescent="0.4">
      <c r="A44" s="19">
        <v>-74</v>
      </c>
      <c r="B44" s="14">
        <f t="shared" si="1"/>
        <v>-58.888888888888886</v>
      </c>
      <c r="C44" s="23">
        <f>C43-(1*(C43-C48)/5)</f>
        <v>12.36</v>
      </c>
      <c r="D44" s="8">
        <f t="shared" si="2"/>
        <v>9.1999999999999998E-3</v>
      </c>
      <c r="E44" s="23">
        <f>E43-(1*(E43-E48)/5)</f>
        <v>9.1999999999999993</v>
      </c>
      <c r="F44" s="26">
        <f>F43-(1*(F43-F48)/5)</f>
        <v>0.57400000000000007</v>
      </c>
      <c r="G44" s="1"/>
      <c r="H44" s="1"/>
    </row>
    <row r="45" spans="1:8" ht="20.05" customHeight="1" x14ac:dyDescent="0.4">
      <c r="A45" s="19">
        <v>-73</v>
      </c>
      <c r="B45" s="14">
        <f t="shared" si="1"/>
        <v>-58.333333333333329</v>
      </c>
      <c r="C45" s="23">
        <f>C43-(2*(C43-C48)/5)</f>
        <v>13.32</v>
      </c>
      <c r="D45" s="8">
        <f t="shared" si="2"/>
        <v>9.9000000000000008E-3</v>
      </c>
      <c r="E45" s="23">
        <f>E43-(2*(E43-E48)/5)</f>
        <v>9.9</v>
      </c>
      <c r="F45" s="26">
        <f>F43-(2*(F43-F48)/5)</f>
        <v>0.61799999999999999</v>
      </c>
      <c r="G45" s="1"/>
      <c r="H45" s="1"/>
    </row>
    <row r="46" spans="1:8" ht="20.05" customHeight="1" x14ac:dyDescent="0.4">
      <c r="A46" s="19">
        <v>-72</v>
      </c>
      <c r="B46" s="14">
        <f t="shared" si="1"/>
        <v>-57.777777777777779</v>
      </c>
      <c r="C46" s="23">
        <f>C43-(3*(C43-C48)/5)</f>
        <v>14.28</v>
      </c>
      <c r="D46" s="8">
        <f t="shared" si="2"/>
        <v>1.06E-2</v>
      </c>
      <c r="E46" s="23">
        <f>E43-(3*(E43-E48)/5)</f>
        <v>10.6</v>
      </c>
      <c r="F46" s="26">
        <f>F43-(3*(F43-F48)/5)</f>
        <v>0.66200000000000003</v>
      </c>
      <c r="G46" s="1"/>
      <c r="H46" s="1"/>
    </row>
    <row r="47" spans="1:8" ht="20.05" customHeight="1" x14ac:dyDescent="0.4">
      <c r="A47" s="19">
        <v>-71</v>
      </c>
      <c r="B47" s="14">
        <f t="shared" si="1"/>
        <v>-57.222222222222221</v>
      </c>
      <c r="C47" s="23">
        <f>C43-(4*(C43-C48)/5)</f>
        <v>15.239999999999998</v>
      </c>
      <c r="D47" s="8">
        <f t="shared" si="2"/>
        <v>1.1300000000000001E-2</v>
      </c>
      <c r="E47" s="23">
        <f>E43-(4*(E43-E48)/5)</f>
        <v>11.3</v>
      </c>
      <c r="F47" s="26">
        <f>F43-(4*(F43-F48)/5)</f>
        <v>0.70599999999999996</v>
      </c>
      <c r="G47" s="1"/>
      <c r="H47" s="1"/>
    </row>
    <row r="48" spans="1:8" ht="20.05" customHeight="1" x14ac:dyDescent="0.4">
      <c r="A48" s="19">
        <v>-70</v>
      </c>
      <c r="B48" s="14">
        <f t="shared" si="1"/>
        <v>-56.666666666666664</v>
      </c>
      <c r="C48" s="23">
        <v>16.2</v>
      </c>
      <c r="D48" s="8">
        <f t="shared" si="2"/>
        <v>1.2E-2</v>
      </c>
      <c r="E48" s="23">
        <v>12</v>
      </c>
      <c r="F48" s="26">
        <v>0.75</v>
      </c>
      <c r="G48" s="1"/>
      <c r="H48" s="1"/>
    </row>
    <row r="49" spans="1:8" ht="20.05" customHeight="1" x14ac:dyDescent="0.4">
      <c r="A49" s="19">
        <v>-69</v>
      </c>
      <c r="B49" s="14">
        <f t="shared" si="1"/>
        <v>-56.111111111111107</v>
      </c>
      <c r="C49" s="23">
        <f>C48-(1*(C48-C53)/5)</f>
        <v>17.559999999999999</v>
      </c>
      <c r="D49" s="8">
        <f t="shared" si="2"/>
        <v>1.2999999999999999E-2</v>
      </c>
      <c r="E49" s="23">
        <f>E48-(1*(E48-E53)/5)</f>
        <v>13</v>
      </c>
      <c r="F49" s="26">
        <f>F48-(1*(F48-F53)/5)</f>
        <v>0.81200000000000006</v>
      </c>
      <c r="G49" s="1"/>
      <c r="H49" s="1"/>
    </row>
    <row r="50" spans="1:8" ht="20.05" customHeight="1" x14ac:dyDescent="0.4">
      <c r="A50" s="19">
        <v>-68</v>
      </c>
      <c r="B50" s="14">
        <f t="shared" si="1"/>
        <v>-55.555555555555557</v>
      </c>
      <c r="C50" s="23">
        <f>C48-(2*(C48-C53)/5)</f>
        <v>18.919999999999998</v>
      </c>
      <c r="D50" s="8">
        <f t="shared" si="2"/>
        <v>1.4E-2</v>
      </c>
      <c r="E50" s="23">
        <f>E48-(2*(E48-E53)/5)</f>
        <v>14</v>
      </c>
      <c r="F50" s="26">
        <f>F48-(2*(F48-F53)/5)</f>
        <v>0.874</v>
      </c>
      <c r="G50" s="1"/>
      <c r="H50" s="1"/>
    </row>
    <row r="51" spans="1:8" ht="20.05" customHeight="1" x14ac:dyDescent="0.4">
      <c r="A51" s="19">
        <v>-67</v>
      </c>
      <c r="B51" s="14">
        <f t="shared" si="1"/>
        <v>-55</v>
      </c>
      <c r="C51" s="23">
        <f>C48-(3*(C48-C53)/5)</f>
        <v>20.28</v>
      </c>
      <c r="D51" s="8">
        <f t="shared" si="2"/>
        <v>1.4999999999999999E-2</v>
      </c>
      <c r="E51" s="23">
        <f>E48-(3*(E48-E53)/5)</f>
        <v>15</v>
      </c>
      <c r="F51" s="26">
        <f>F48-(3*(F48-F53)/5)</f>
        <v>0.93600000000000005</v>
      </c>
      <c r="G51" s="1"/>
      <c r="H51" s="1"/>
    </row>
    <row r="52" spans="1:8" ht="20.05" customHeight="1" x14ac:dyDescent="0.4">
      <c r="A52" s="19">
        <v>-66</v>
      </c>
      <c r="B52" s="14">
        <f t="shared" si="1"/>
        <v>-54.444444444444443</v>
      </c>
      <c r="C52" s="23">
        <f>C48-(4*(C48-C53)/5)</f>
        <v>21.64</v>
      </c>
      <c r="D52" s="8">
        <f t="shared" si="2"/>
        <v>1.6E-2</v>
      </c>
      <c r="E52" s="23">
        <f>E48-(4*(E48-E53)/5)</f>
        <v>16</v>
      </c>
      <c r="F52" s="26">
        <f>F48-(4*(F48-F53)/5)</f>
        <v>0.998</v>
      </c>
      <c r="G52" s="1"/>
      <c r="H52" s="1"/>
    </row>
    <row r="53" spans="1:8" ht="20.05" customHeight="1" x14ac:dyDescent="0.4">
      <c r="A53" s="19">
        <v>-65</v>
      </c>
      <c r="B53" s="14">
        <f t="shared" si="1"/>
        <v>-53.888888888888886</v>
      </c>
      <c r="C53" s="23">
        <v>23</v>
      </c>
      <c r="D53" s="8">
        <f t="shared" si="2"/>
        <v>1.7000000000000001E-2</v>
      </c>
      <c r="E53" s="23">
        <v>17</v>
      </c>
      <c r="F53" s="26">
        <v>1.06</v>
      </c>
      <c r="G53" s="1"/>
      <c r="H53" s="1"/>
    </row>
    <row r="54" spans="1:8" ht="20.05" customHeight="1" x14ac:dyDescent="0.4">
      <c r="A54" s="19">
        <v>-64</v>
      </c>
      <c r="B54" s="14">
        <f t="shared" si="1"/>
        <v>-53.333333333333329</v>
      </c>
      <c r="C54" s="23">
        <f>C53-(1*(C53-C58)/5)</f>
        <v>24.8</v>
      </c>
      <c r="D54" s="8">
        <f t="shared" si="2"/>
        <v>1.84E-2</v>
      </c>
      <c r="E54" s="23">
        <f>E53-(1*(E53-E58)/5)</f>
        <v>18.399999999999999</v>
      </c>
      <c r="F54" s="26">
        <f>F53-(1*(F53-F58)/5)</f>
        <v>1.1480000000000001</v>
      </c>
      <c r="G54" s="1"/>
      <c r="H54" s="1"/>
    </row>
    <row r="55" spans="1:8" ht="20.05" customHeight="1" x14ac:dyDescent="0.4">
      <c r="A55" s="19">
        <v>-63</v>
      </c>
      <c r="B55" s="14">
        <f t="shared" si="1"/>
        <v>-52.777777777777779</v>
      </c>
      <c r="C55" s="23">
        <f>C53-(2*(C53-C58)/5)</f>
        <v>26.6</v>
      </c>
      <c r="D55" s="8">
        <f t="shared" si="2"/>
        <v>1.9800000000000002E-2</v>
      </c>
      <c r="E55" s="23">
        <f>E53-(2*(E53-E58)/5)</f>
        <v>19.8</v>
      </c>
      <c r="F55" s="26">
        <f>F53-(2*(F53-F58)/5)</f>
        <v>1.236</v>
      </c>
      <c r="G55" s="1"/>
      <c r="H55" s="1"/>
    </row>
    <row r="56" spans="1:8" ht="20.05" customHeight="1" x14ac:dyDescent="0.4">
      <c r="A56" s="19">
        <v>-62</v>
      </c>
      <c r="B56" s="14">
        <f t="shared" si="1"/>
        <v>-52.222222222222221</v>
      </c>
      <c r="C56" s="23">
        <f>C53-(3*(C53-C58)/5)</f>
        <v>28.4</v>
      </c>
      <c r="D56" s="8">
        <f t="shared" si="2"/>
        <v>2.12E-2</v>
      </c>
      <c r="E56" s="23">
        <f>E53-(3*(E53-E58)/5)</f>
        <v>21.2</v>
      </c>
      <c r="F56" s="26">
        <f>F53-(3*(F53-F58)/5)</f>
        <v>1.3240000000000001</v>
      </c>
      <c r="G56" s="1"/>
      <c r="H56" s="1"/>
    </row>
    <row r="57" spans="1:8" ht="20.05" customHeight="1" x14ac:dyDescent="0.4">
      <c r="A57" s="19">
        <v>-61</v>
      </c>
      <c r="B57" s="14">
        <f t="shared" si="1"/>
        <v>-51.666666666666664</v>
      </c>
      <c r="C57" s="23">
        <f>C53-(4*(C53-C58)/5)</f>
        <v>30.2</v>
      </c>
      <c r="D57" s="8">
        <f t="shared" si="2"/>
        <v>2.2600000000000002E-2</v>
      </c>
      <c r="E57" s="23">
        <f>E53-(4*(E53-E58)/5)</f>
        <v>22.6</v>
      </c>
      <c r="F57" s="26">
        <f>F53-(4*(F53-F58)/5)</f>
        <v>1.4119999999999999</v>
      </c>
      <c r="G57" s="1"/>
      <c r="H57" s="1"/>
    </row>
    <row r="58" spans="1:8" ht="20.05" customHeight="1" x14ac:dyDescent="0.4">
      <c r="A58" s="19">
        <v>-60</v>
      </c>
      <c r="B58" s="14">
        <f t="shared" si="1"/>
        <v>-51.111111111111107</v>
      </c>
      <c r="C58" s="23">
        <v>32</v>
      </c>
      <c r="D58" s="8">
        <f t="shared" si="2"/>
        <v>2.4E-2</v>
      </c>
      <c r="E58" s="23">
        <v>24</v>
      </c>
      <c r="F58" s="26">
        <v>1.5</v>
      </c>
      <c r="G58" s="1"/>
      <c r="H58" s="1"/>
    </row>
    <row r="59" spans="1:8" ht="20.05" customHeight="1" x14ac:dyDescent="0.4">
      <c r="A59" s="19">
        <v>-59</v>
      </c>
      <c r="B59" s="14">
        <f t="shared" si="1"/>
        <v>-50.555555555555557</v>
      </c>
      <c r="C59" s="23">
        <f>C58-(1*(C58-C63)/5)</f>
        <v>34.6</v>
      </c>
      <c r="D59" s="8">
        <f t="shared" si="2"/>
        <v>2.5999999999999999E-2</v>
      </c>
      <c r="E59" s="23">
        <f>E58-(1*(E58-E63)/5)</f>
        <v>26</v>
      </c>
      <c r="F59" s="26">
        <f>F58-(1*(F58-F63)/5)</f>
        <v>1.6240000000000001</v>
      </c>
      <c r="G59" s="1"/>
      <c r="H59" s="1"/>
    </row>
    <row r="60" spans="1:8" ht="20.05" customHeight="1" x14ac:dyDescent="0.4">
      <c r="A60" s="19">
        <v>-58</v>
      </c>
      <c r="B60" s="14">
        <f t="shared" si="1"/>
        <v>-50</v>
      </c>
      <c r="C60" s="23">
        <f>C58-(2*(C58-C63)/5)</f>
        <v>37.200000000000003</v>
      </c>
      <c r="D60" s="8">
        <f t="shared" si="2"/>
        <v>2.8000000000000001E-2</v>
      </c>
      <c r="E60" s="23">
        <f>E58-(2*(E58-E63)/5)</f>
        <v>28</v>
      </c>
      <c r="F60" s="26">
        <f>F58-(2*(F58-F63)/5)</f>
        <v>1.748</v>
      </c>
      <c r="G60" s="1"/>
      <c r="H60" s="1"/>
    </row>
    <row r="61" spans="1:8" ht="20.05" customHeight="1" x14ac:dyDescent="0.4">
      <c r="A61" s="19">
        <v>-57</v>
      </c>
      <c r="B61" s="14">
        <f t="shared" si="1"/>
        <v>-49.444444444444443</v>
      </c>
      <c r="C61" s="23">
        <f>C58-(3*(C58-C63)/5)</f>
        <v>39.799999999999997</v>
      </c>
      <c r="D61" s="8">
        <f t="shared" si="2"/>
        <v>0.03</v>
      </c>
      <c r="E61" s="23">
        <f>E58-(3*(E58-E63)/5)</f>
        <v>30</v>
      </c>
      <c r="F61" s="26">
        <f>F58-(3*(F58-F63)/5)</f>
        <v>1.8720000000000001</v>
      </c>
      <c r="G61" s="1"/>
      <c r="H61" s="1"/>
    </row>
    <row r="62" spans="1:8" ht="20.05" customHeight="1" x14ac:dyDescent="0.4">
      <c r="A62" s="19">
        <v>-56</v>
      </c>
      <c r="B62" s="14">
        <f t="shared" si="1"/>
        <v>-48.888888888888886</v>
      </c>
      <c r="C62" s="23">
        <f>C58-(4*(C58-C63)/5)</f>
        <v>42.4</v>
      </c>
      <c r="D62" s="8">
        <f t="shared" si="2"/>
        <v>3.2000000000000001E-2</v>
      </c>
      <c r="E62" s="23">
        <f>E58-(4*(E58-E63)/5)</f>
        <v>32</v>
      </c>
      <c r="F62" s="26">
        <f>F58-(4*(F58-F63)/5)</f>
        <v>1.996</v>
      </c>
      <c r="G62" s="1"/>
      <c r="H62" s="1"/>
    </row>
    <row r="63" spans="1:8" ht="20.05" customHeight="1" x14ac:dyDescent="0.4">
      <c r="A63" s="19">
        <v>-55</v>
      </c>
      <c r="B63" s="14">
        <f t="shared" si="1"/>
        <v>-48.333333333333329</v>
      </c>
      <c r="C63" s="23">
        <v>45</v>
      </c>
      <c r="D63" s="8">
        <f t="shared" si="2"/>
        <v>3.4000000000000002E-2</v>
      </c>
      <c r="E63" s="23">
        <v>34</v>
      </c>
      <c r="F63" s="26">
        <v>2.12</v>
      </c>
      <c r="G63" s="1"/>
      <c r="H63" s="1"/>
    </row>
    <row r="64" spans="1:8" ht="20.05" customHeight="1" x14ac:dyDescent="0.4">
      <c r="A64" s="19">
        <v>-54</v>
      </c>
      <c r="B64" s="14">
        <f t="shared" si="1"/>
        <v>-47.777777777777779</v>
      </c>
      <c r="C64" s="23">
        <f>C63-(1*(C63-C68)/5)</f>
        <v>48.6</v>
      </c>
      <c r="D64" s="8">
        <f t="shared" si="2"/>
        <v>3.6600000000000001E-2</v>
      </c>
      <c r="E64" s="23">
        <f>E63-(1*(E63-E68)/5)</f>
        <v>36.6</v>
      </c>
      <c r="F64" s="26">
        <f>F63-(1*(F63-F68)/5)</f>
        <v>2.282</v>
      </c>
      <c r="G64" s="1"/>
      <c r="H64" s="1"/>
    </row>
    <row r="65" spans="1:8" ht="20.05" customHeight="1" x14ac:dyDescent="0.4">
      <c r="A65" s="19">
        <v>-53</v>
      </c>
      <c r="B65" s="14">
        <f t="shared" si="1"/>
        <v>-47.222222222222221</v>
      </c>
      <c r="C65" s="23">
        <f>C63-(2*(C63-C68)/5)</f>
        <v>52.2</v>
      </c>
      <c r="D65" s="8">
        <f t="shared" si="2"/>
        <v>3.9200000000000006E-2</v>
      </c>
      <c r="E65" s="23">
        <f>E63-(2*(E63-E68)/5)</f>
        <v>39.200000000000003</v>
      </c>
      <c r="F65" s="26">
        <f>F63-(2*(F63-F68)/5)</f>
        <v>2.444</v>
      </c>
      <c r="G65" s="1"/>
      <c r="H65" s="1"/>
    </row>
    <row r="66" spans="1:8" ht="20.05" customHeight="1" x14ac:dyDescent="0.4">
      <c r="A66" s="19">
        <v>-52</v>
      </c>
      <c r="B66" s="14">
        <f t="shared" si="1"/>
        <v>-46.666666666666664</v>
      </c>
      <c r="C66" s="23">
        <f>C63-(3*(C63-C68)/5)</f>
        <v>55.8</v>
      </c>
      <c r="D66" s="8">
        <f t="shared" si="2"/>
        <v>4.1799999999999997E-2</v>
      </c>
      <c r="E66" s="23">
        <f>E63-(3*(E63-E68)/5)</f>
        <v>41.8</v>
      </c>
      <c r="F66" s="26">
        <f>F63-(3*(F63-F68)/5)</f>
        <v>2.6060000000000003</v>
      </c>
      <c r="G66" s="1"/>
      <c r="H66" s="1"/>
    </row>
    <row r="67" spans="1:8" ht="20.05" customHeight="1" x14ac:dyDescent="0.4">
      <c r="A67" s="19">
        <v>-51</v>
      </c>
      <c r="B67" s="14">
        <f t="shared" si="1"/>
        <v>-46.111111111111107</v>
      </c>
      <c r="C67" s="23">
        <f>C63-(4*(C63-C68)/5)</f>
        <v>59.4</v>
      </c>
      <c r="D67" s="8">
        <f t="shared" si="2"/>
        <v>4.4400000000000002E-2</v>
      </c>
      <c r="E67" s="23">
        <f>E63-(4*(E63-E68)/5)</f>
        <v>44.4</v>
      </c>
      <c r="F67" s="26">
        <f>F63-(4*(F63-F68)/5)</f>
        <v>2.7680000000000002</v>
      </c>
      <c r="G67" s="1"/>
      <c r="H67" s="1"/>
    </row>
    <row r="68" spans="1:8" ht="20.05" customHeight="1" x14ac:dyDescent="0.4">
      <c r="A68" s="19">
        <v>-50</v>
      </c>
      <c r="B68" s="14">
        <f t="shared" si="1"/>
        <v>-45.555555555555557</v>
      </c>
      <c r="C68" s="23">
        <v>63</v>
      </c>
      <c r="D68" s="8">
        <f t="shared" si="2"/>
        <v>4.7E-2</v>
      </c>
      <c r="E68" s="23">
        <v>47</v>
      </c>
      <c r="F68" s="26">
        <v>2.93</v>
      </c>
      <c r="G68" s="1"/>
      <c r="H68" s="1"/>
    </row>
    <row r="69" spans="1:8" ht="20.05" customHeight="1" x14ac:dyDescent="0.4">
      <c r="A69" s="19">
        <v>-49</v>
      </c>
      <c r="B69" s="14">
        <f t="shared" si="1"/>
        <v>-45</v>
      </c>
      <c r="C69" s="23">
        <f>C68-(1*(C68-C73)/5)</f>
        <v>67.8</v>
      </c>
      <c r="D69" s="8">
        <f t="shared" si="2"/>
        <v>5.0599999999999999E-2</v>
      </c>
      <c r="E69" s="23">
        <f>E68-(1*(E68-E73)/5)</f>
        <v>50.6</v>
      </c>
      <c r="F69" s="26">
        <f>F68-(1*(F68-F73)/5)</f>
        <v>3.1560000000000001</v>
      </c>
      <c r="G69" s="1"/>
      <c r="H69" s="1"/>
    </row>
    <row r="70" spans="1:8" ht="20.05" customHeight="1" x14ac:dyDescent="0.4">
      <c r="A70" s="19">
        <v>-48</v>
      </c>
      <c r="B70" s="14">
        <f t="shared" si="1"/>
        <v>-44.444444444444443</v>
      </c>
      <c r="C70" s="23">
        <f>C68-(2*(C68-C73)/5)</f>
        <v>72.599999999999994</v>
      </c>
      <c r="D70" s="8">
        <f t="shared" si="2"/>
        <v>5.4200000000000005E-2</v>
      </c>
      <c r="E70" s="23">
        <f>E68-(2*(E68-E73)/5)</f>
        <v>54.2</v>
      </c>
      <c r="F70" s="26">
        <f>F68-(2*(F68-F73)/5)</f>
        <v>3.3820000000000001</v>
      </c>
      <c r="G70" s="1"/>
      <c r="H70" s="1"/>
    </row>
    <row r="71" spans="1:8" ht="20.05" customHeight="1" x14ac:dyDescent="0.4">
      <c r="A71" s="19">
        <v>-47</v>
      </c>
      <c r="B71" s="14">
        <f t="shared" si="1"/>
        <v>-43.888888888888886</v>
      </c>
      <c r="C71" s="23">
        <f>C68-(3*(C68-C73)/5)</f>
        <v>77.400000000000006</v>
      </c>
      <c r="D71" s="8">
        <f t="shared" si="2"/>
        <v>5.7799999999999997E-2</v>
      </c>
      <c r="E71" s="23">
        <f>E68-(3*(E68-E73)/5)</f>
        <v>57.8</v>
      </c>
      <c r="F71" s="26">
        <f>F68-(3*(F68-F73)/5)</f>
        <v>3.6079999999999997</v>
      </c>
      <c r="G71" s="1"/>
      <c r="H71" s="1"/>
    </row>
    <row r="72" spans="1:8" ht="20.05" customHeight="1" x14ac:dyDescent="0.4">
      <c r="A72" s="19">
        <v>-46</v>
      </c>
      <c r="B72" s="14">
        <f t="shared" si="1"/>
        <v>-43.333333333333336</v>
      </c>
      <c r="C72" s="23">
        <f>C68-(4*(C68-C73)/5)</f>
        <v>82.2</v>
      </c>
      <c r="D72" s="8">
        <f t="shared" si="2"/>
        <v>6.1399999999999996E-2</v>
      </c>
      <c r="E72" s="23">
        <f>E68-(4*(E68-E73)/5)</f>
        <v>61.4</v>
      </c>
      <c r="F72" s="26">
        <f>F68-(4*(F68-F73)/5)</f>
        <v>3.8339999999999996</v>
      </c>
      <c r="G72" s="1"/>
      <c r="H72" s="1"/>
    </row>
    <row r="73" spans="1:8" ht="20.05" customHeight="1" x14ac:dyDescent="0.4">
      <c r="A73" s="19">
        <v>-45</v>
      </c>
      <c r="B73" s="14">
        <f t="shared" si="1"/>
        <v>-42.777777777777779</v>
      </c>
      <c r="C73" s="23">
        <v>87</v>
      </c>
      <c r="D73" s="8">
        <f t="shared" si="2"/>
        <v>6.5000000000000002E-2</v>
      </c>
      <c r="E73" s="23">
        <v>65</v>
      </c>
      <c r="F73" s="26">
        <v>4.0599999999999996</v>
      </c>
      <c r="G73" s="1"/>
      <c r="H73" s="1"/>
    </row>
    <row r="74" spans="1:8" ht="20.05" customHeight="1" x14ac:dyDescent="0.4">
      <c r="A74" s="19">
        <v>-44</v>
      </c>
      <c r="B74" s="14">
        <f t="shared" ref="B74:B137" si="3">(A74-32)/1.8</f>
        <v>-42.222222222222221</v>
      </c>
      <c r="C74" s="23">
        <f>C73-(1*(C73-C78)/5)</f>
        <v>93.6</v>
      </c>
      <c r="D74" s="8">
        <f t="shared" ref="D74:D137" si="4">E74/1000</f>
        <v>6.9800000000000001E-2</v>
      </c>
      <c r="E74" s="23">
        <f>E73-(1*(E73-E78)/5)</f>
        <v>69.8</v>
      </c>
      <c r="F74" s="26">
        <f>F73-(1*(F73-F78)/5)</f>
        <v>4.3579999999999997</v>
      </c>
      <c r="G74" s="1"/>
      <c r="H74" s="1"/>
    </row>
    <row r="75" spans="1:8" ht="20.05" customHeight="1" x14ac:dyDescent="0.4">
      <c r="A75" s="19">
        <v>-43</v>
      </c>
      <c r="B75" s="14">
        <f t="shared" si="3"/>
        <v>-41.666666666666664</v>
      </c>
      <c r="C75" s="23">
        <f>C73-(2*(C73-C78)/5)</f>
        <v>100.2</v>
      </c>
      <c r="D75" s="8">
        <f t="shared" si="4"/>
        <v>7.46E-2</v>
      </c>
      <c r="E75" s="23">
        <f>E73-(2*(E73-E78)/5)</f>
        <v>74.599999999999994</v>
      </c>
      <c r="F75" s="26">
        <f>F73-(2*(F73-F78)/5)</f>
        <v>4.6559999999999997</v>
      </c>
      <c r="G75" s="1"/>
      <c r="H75" s="1"/>
    </row>
    <row r="76" spans="1:8" ht="20.05" customHeight="1" x14ac:dyDescent="0.4">
      <c r="A76" s="19">
        <v>-42</v>
      </c>
      <c r="B76" s="14">
        <f t="shared" si="3"/>
        <v>-41.111111111111107</v>
      </c>
      <c r="C76" s="23">
        <f>C73-(3*(C73-C78)/5)</f>
        <v>106.8</v>
      </c>
      <c r="D76" s="8">
        <f t="shared" si="4"/>
        <v>7.9400000000000012E-2</v>
      </c>
      <c r="E76" s="23">
        <f>E73-(3*(E73-E78)/5)</f>
        <v>79.400000000000006</v>
      </c>
      <c r="F76" s="26">
        <f>F73-(3*(F73-F78)/5)</f>
        <v>4.9539999999999997</v>
      </c>
      <c r="G76" s="1"/>
      <c r="H76" s="1"/>
    </row>
    <row r="77" spans="1:8" ht="20.05" customHeight="1" x14ac:dyDescent="0.4">
      <c r="A77" s="19">
        <v>-41</v>
      </c>
      <c r="B77" s="14">
        <f t="shared" si="3"/>
        <v>-40.555555555555557</v>
      </c>
      <c r="C77" s="23">
        <f>C73-(4*(C73-C78)/5)</f>
        <v>113.4</v>
      </c>
      <c r="D77" s="8">
        <f t="shared" si="4"/>
        <v>8.4199999999999997E-2</v>
      </c>
      <c r="E77" s="23">
        <f>E73-(4*(E73-E78)/5)</f>
        <v>84.2</v>
      </c>
      <c r="F77" s="26">
        <f>F73-(4*(F73-F78)/5)</f>
        <v>5.2519999999999998</v>
      </c>
      <c r="G77" s="1"/>
      <c r="H77" s="1"/>
    </row>
    <row r="78" spans="1:8" ht="20.05" customHeight="1" x14ac:dyDescent="0.4">
      <c r="A78" s="19">
        <v>-40</v>
      </c>
      <c r="B78" s="14">
        <f t="shared" si="3"/>
        <v>-40</v>
      </c>
      <c r="C78" s="23">
        <v>120</v>
      </c>
      <c r="D78" s="8">
        <f t="shared" si="4"/>
        <v>8.8999999999999996E-2</v>
      </c>
      <c r="E78" s="23">
        <v>89</v>
      </c>
      <c r="F78" s="26">
        <v>5.55</v>
      </c>
      <c r="G78" s="1"/>
      <c r="H78" s="1"/>
    </row>
    <row r="79" spans="1:8" ht="20.05" customHeight="1" x14ac:dyDescent="0.4">
      <c r="A79" s="19">
        <v>-39</v>
      </c>
      <c r="B79" s="14">
        <f t="shared" si="3"/>
        <v>-39.444444444444443</v>
      </c>
      <c r="C79" s="23">
        <f>C78-(1*(C78-C83)/5)</f>
        <v>129</v>
      </c>
      <c r="D79" s="8">
        <f t="shared" si="4"/>
        <v>9.5200000000000007E-2</v>
      </c>
      <c r="E79" s="23">
        <f>E78-(1*(E78-E83)/5)</f>
        <v>95.2</v>
      </c>
      <c r="F79" s="26">
        <f>F78-(1*(F78-F83)/5)</f>
        <v>5.9379999999999997</v>
      </c>
      <c r="G79" s="1"/>
      <c r="H79" s="1"/>
    </row>
    <row r="80" spans="1:8" ht="20.05" customHeight="1" x14ac:dyDescent="0.4">
      <c r="A80" s="19">
        <v>-38</v>
      </c>
      <c r="B80" s="14">
        <f t="shared" si="3"/>
        <v>-38.888888888888886</v>
      </c>
      <c r="C80" s="23">
        <f>C78-(2*(C78-C83)/5)</f>
        <v>138</v>
      </c>
      <c r="D80" s="8">
        <f t="shared" si="4"/>
        <v>0.1014</v>
      </c>
      <c r="E80" s="23">
        <f>E78-(2*(E78-E83)/5)</f>
        <v>101.4</v>
      </c>
      <c r="F80" s="26">
        <f>F78-(2*(F78-F83)/5)</f>
        <v>6.3259999999999996</v>
      </c>
      <c r="G80" s="1"/>
      <c r="H80" s="1"/>
    </row>
    <row r="81" spans="1:8" ht="20.05" customHeight="1" x14ac:dyDescent="0.4">
      <c r="A81" s="19">
        <v>-37</v>
      </c>
      <c r="B81" s="14">
        <f t="shared" si="3"/>
        <v>-38.333333333333336</v>
      </c>
      <c r="C81" s="23">
        <f>C78-(3*(C78-C83)/5)</f>
        <v>147</v>
      </c>
      <c r="D81" s="8">
        <f t="shared" si="4"/>
        <v>0.1076</v>
      </c>
      <c r="E81" s="23">
        <f>E78-(3*(E78-E83)/5)</f>
        <v>107.6</v>
      </c>
      <c r="F81" s="26">
        <f>F78-(3*(F78-F83)/5)</f>
        <v>6.7140000000000004</v>
      </c>
      <c r="G81" s="1"/>
      <c r="H81" s="1"/>
    </row>
    <row r="82" spans="1:8" ht="20.05" customHeight="1" x14ac:dyDescent="0.4">
      <c r="A82" s="19">
        <v>-36</v>
      </c>
      <c r="B82" s="14">
        <f t="shared" si="3"/>
        <v>-37.777777777777779</v>
      </c>
      <c r="C82" s="23">
        <f>C78-(4*(C78-C83)/5)</f>
        <v>156</v>
      </c>
      <c r="D82" s="8">
        <f t="shared" si="4"/>
        <v>0.1138</v>
      </c>
      <c r="E82" s="23">
        <f>E78-(4*(E78-E83)/5)</f>
        <v>113.8</v>
      </c>
      <c r="F82" s="26">
        <f>F78-(4*(F78-F83)/5)</f>
        <v>7.1020000000000003</v>
      </c>
      <c r="G82" s="1"/>
      <c r="H82" s="1"/>
    </row>
    <row r="83" spans="1:8" ht="20.05" customHeight="1" x14ac:dyDescent="0.4">
      <c r="A83" s="19">
        <v>-35</v>
      </c>
      <c r="B83" s="14">
        <f t="shared" si="3"/>
        <v>-37.222222222222221</v>
      </c>
      <c r="C83" s="23">
        <v>165</v>
      </c>
      <c r="D83" s="8">
        <f t="shared" si="4"/>
        <v>0.12</v>
      </c>
      <c r="E83" s="23">
        <v>120</v>
      </c>
      <c r="F83" s="26">
        <v>7.49</v>
      </c>
      <c r="G83" s="1"/>
      <c r="H83" s="1"/>
    </row>
    <row r="84" spans="1:8" ht="20.05" customHeight="1" x14ac:dyDescent="0.4">
      <c r="A84" s="19">
        <v>-34</v>
      </c>
      <c r="B84" s="14">
        <f t="shared" si="3"/>
        <v>-36.666666666666664</v>
      </c>
      <c r="C84" s="23">
        <f>C83-(1*(C83-C88)/5)</f>
        <v>177</v>
      </c>
      <c r="D84" s="8">
        <f t="shared" si="4"/>
        <v>0.13</v>
      </c>
      <c r="E84" s="23">
        <f>E83-(1*(E83-E88)/5)</f>
        <v>130</v>
      </c>
      <c r="F84" s="26">
        <f>F83-(1*(F83-F88)/5)</f>
        <v>8.1140000000000008</v>
      </c>
      <c r="G84" s="1"/>
      <c r="H84" s="1"/>
    </row>
    <row r="85" spans="1:8" ht="20.05" customHeight="1" x14ac:dyDescent="0.4">
      <c r="A85" s="19">
        <v>-33</v>
      </c>
      <c r="B85" s="14">
        <f t="shared" si="3"/>
        <v>-36.111111111111107</v>
      </c>
      <c r="C85" s="23">
        <f>C83-(2*(C83-C88)/5)</f>
        <v>189</v>
      </c>
      <c r="D85" s="8">
        <f t="shared" si="4"/>
        <v>0.14000000000000001</v>
      </c>
      <c r="E85" s="23">
        <f>E83-(2*(E83-E88)/5)</f>
        <v>140</v>
      </c>
      <c r="F85" s="26">
        <f>F83-(2*(F83-F88)/5)</f>
        <v>8.7379999999999995</v>
      </c>
      <c r="G85" s="1"/>
      <c r="H85" s="1"/>
    </row>
    <row r="86" spans="1:8" ht="20.05" customHeight="1" x14ac:dyDescent="0.4">
      <c r="A86" s="19">
        <v>-32</v>
      </c>
      <c r="B86" s="14">
        <f t="shared" si="3"/>
        <v>-35.555555555555557</v>
      </c>
      <c r="C86" s="23">
        <f>C83-(3*(C83-C88)/5)</f>
        <v>201</v>
      </c>
      <c r="D86" s="8">
        <f t="shared" si="4"/>
        <v>0.15</v>
      </c>
      <c r="E86" s="23">
        <f>E83-(3*(E83-E88)/5)</f>
        <v>150</v>
      </c>
      <c r="F86" s="26">
        <f>F83-(3*(F83-F88)/5)</f>
        <v>9.3620000000000001</v>
      </c>
      <c r="G86" s="1"/>
      <c r="H86" s="1"/>
    </row>
    <row r="87" spans="1:8" ht="20.05" customHeight="1" x14ac:dyDescent="0.4">
      <c r="A87" s="19">
        <v>-31</v>
      </c>
      <c r="B87" s="14">
        <f t="shared" si="3"/>
        <v>-35</v>
      </c>
      <c r="C87" s="23">
        <f>C83-(4*(C83-C88)/5)</f>
        <v>213</v>
      </c>
      <c r="D87" s="8">
        <f t="shared" si="4"/>
        <v>0.16</v>
      </c>
      <c r="E87" s="23">
        <f>E83-(4*(E83-E88)/5)</f>
        <v>160</v>
      </c>
      <c r="F87" s="26">
        <f>F83-(4*(F83-F88)/5)</f>
        <v>9.9860000000000007</v>
      </c>
      <c r="G87" s="1"/>
      <c r="H87" s="1"/>
    </row>
    <row r="88" spans="1:8" ht="20.05" customHeight="1" x14ac:dyDescent="0.4">
      <c r="A88" s="19">
        <v>-30</v>
      </c>
      <c r="B88" s="14">
        <f t="shared" si="3"/>
        <v>-34.444444444444443</v>
      </c>
      <c r="C88" s="23">
        <v>225</v>
      </c>
      <c r="D88" s="8">
        <f t="shared" si="4"/>
        <v>0.17</v>
      </c>
      <c r="E88" s="23">
        <v>170</v>
      </c>
      <c r="F88" s="26">
        <v>10.61</v>
      </c>
      <c r="G88" s="1"/>
      <c r="H88" s="1"/>
    </row>
    <row r="89" spans="1:8" ht="20.05" customHeight="1" x14ac:dyDescent="0.4">
      <c r="A89" s="19">
        <v>-29</v>
      </c>
      <c r="B89" s="14">
        <f t="shared" si="3"/>
        <v>-33.888888888888886</v>
      </c>
      <c r="C89" s="23">
        <f>C88-(1*(C88-C93)/5)</f>
        <v>241</v>
      </c>
      <c r="D89" s="8">
        <f t="shared" si="4"/>
        <v>0.182</v>
      </c>
      <c r="E89" s="23">
        <f>E88-(1*(E88-E93)/5)</f>
        <v>182</v>
      </c>
      <c r="F89" s="26">
        <f>F88-(1*(F88-F93)/5)</f>
        <v>11.357999999999999</v>
      </c>
      <c r="G89" s="1"/>
      <c r="H89" s="1"/>
    </row>
    <row r="90" spans="1:8" ht="20.05" customHeight="1" x14ac:dyDescent="0.4">
      <c r="A90" s="19">
        <v>-28</v>
      </c>
      <c r="B90" s="14">
        <f t="shared" si="3"/>
        <v>-33.333333333333336</v>
      </c>
      <c r="C90" s="23">
        <f>C88-(2*(C88-C93)/5)</f>
        <v>257</v>
      </c>
      <c r="D90" s="8">
        <f t="shared" si="4"/>
        <v>0.19400000000000001</v>
      </c>
      <c r="E90" s="23">
        <f>E88-(2*(E88-E93)/5)</f>
        <v>194</v>
      </c>
      <c r="F90" s="26">
        <f>F88-(2*(F88-F93)/5)</f>
        <v>12.106</v>
      </c>
      <c r="G90" s="1"/>
      <c r="H90" s="1"/>
    </row>
    <row r="91" spans="1:8" ht="20.05" customHeight="1" x14ac:dyDescent="0.4">
      <c r="A91" s="19">
        <v>-27</v>
      </c>
      <c r="B91" s="14">
        <f t="shared" si="3"/>
        <v>-32.777777777777779</v>
      </c>
      <c r="C91" s="23">
        <f>C88-(3*(C88-C93)/5)</f>
        <v>273</v>
      </c>
      <c r="D91" s="8">
        <f t="shared" si="4"/>
        <v>0.20599999999999999</v>
      </c>
      <c r="E91" s="23">
        <f>E88-(3*(E88-E93)/5)</f>
        <v>206</v>
      </c>
      <c r="F91" s="26">
        <f>F88-(3*(F88-F93)/5)</f>
        <v>12.853999999999999</v>
      </c>
      <c r="G91" s="1"/>
      <c r="H91" s="1"/>
    </row>
    <row r="92" spans="1:8" ht="20.05" customHeight="1" x14ac:dyDescent="0.4">
      <c r="A92" s="19">
        <v>-26</v>
      </c>
      <c r="B92" s="14">
        <f t="shared" si="3"/>
        <v>-32.222222222222221</v>
      </c>
      <c r="C92" s="23">
        <f>C88-(4*(C88-C93)/5)</f>
        <v>289</v>
      </c>
      <c r="D92" s="8">
        <f t="shared" si="4"/>
        <v>0.218</v>
      </c>
      <c r="E92" s="23">
        <f>E88-(4*(E88-E93)/5)</f>
        <v>218</v>
      </c>
      <c r="F92" s="26">
        <f>F88-(4*(F88-F93)/5)</f>
        <v>13.602</v>
      </c>
      <c r="G92" s="1"/>
      <c r="H92" s="1"/>
    </row>
    <row r="93" spans="1:8" ht="20.05" customHeight="1" x14ac:dyDescent="0.4">
      <c r="A93" s="19">
        <v>-25</v>
      </c>
      <c r="B93" s="14">
        <f t="shared" si="3"/>
        <v>-31.666666666666664</v>
      </c>
      <c r="C93" s="23">
        <v>305</v>
      </c>
      <c r="D93" s="8">
        <f t="shared" si="4"/>
        <v>0.23</v>
      </c>
      <c r="E93" s="23">
        <v>230</v>
      </c>
      <c r="F93" s="26">
        <v>14.35</v>
      </c>
      <c r="G93" s="1"/>
      <c r="H93" s="1"/>
    </row>
    <row r="94" spans="1:8" ht="20.05" customHeight="1" x14ac:dyDescent="0.4">
      <c r="A94" s="19">
        <v>-24</v>
      </c>
      <c r="B94" s="14">
        <f t="shared" si="3"/>
        <v>-31.111111111111111</v>
      </c>
      <c r="C94" s="23">
        <f>C93-(1*(C93-C98)/5)</f>
        <v>324</v>
      </c>
      <c r="D94" s="8">
        <f t="shared" si="4"/>
        <v>0.24399999999999999</v>
      </c>
      <c r="E94" s="23">
        <f>E93-(1*(E93-E98)/5)</f>
        <v>244</v>
      </c>
      <c r="F94" s="26">
        <f>F93-(1*(F93-F98)/5)</f>
        <v>15.224</v>
      </c>
      <c r="G94" s="1"/>
      <c r="H94" s="1"/>
    </row>
    <row r="95" spans="1:8" ht="20.05" customHeight="1" x14ac:dyDescent="0.4">
      <c r="A95" s="19">
        <v>-23</v>
      </c>
      <c r="B95" s="14">
        <f t="shared" si="3"/>
        <v>-30.555555555555554</v>
      </c>
      <c r="C95" s="23">
        <f>C93-(2*(C93-C98)/5)</f>
        <v>343</v>
      </c>
      <c r="D95" s="8">
        <f t="shared" si="4"/>
        <v>0.25800000000000001</v>
      </c>
      <c r="E95" s="23">
        <f>E93-(2*(E93-E98)/5)</f>
        <v>258</v>
      </c>
      <c r="F95" s="26">
        <f>F93-(2*(F93-F98)/5)</f>
        <v>16.097999999999999</v>
      </c>
      <c r="G95" s="1"/>
      <c r="H95" s="1"/>
    </row>
    <row r="96" spans="1:8" ht="20.05" customHeight="1" x14ac:dyDescent="0.4">
      <c r="A96" s="19">
        <v>-22</v>
      </c>
      <c r="B96" s="14">
        <f t="shared" si="3"/>
        <v>-30</v>
      </c>
      <c r="C96" s="23">
        <f>C93-(3*(C93-C98)/5)</f>
        <v>362</v>
      </c>
      <c r="D96" s="8">
        <f t="shared" si="4"/>
        <v>0.27200000000000002</v>
      </c>
      <c r="E96" s="23">
        <f>E93-(3*(E93-E98)/5)</f>
        <v>272</v>
      </c>
      <c r="F96" s="26">
        <f>F93-(3*(F93-F98)/5)</f>
        <v>16.971999999999998</v>
      </c>
      <c r="G96" s="1"/>
      <c r="H96" s="1"/>
    </row>
    <row r="97" spans="1:8" ht="20.05" customHeight="1" x14ac:dyDescent="0.4">
      <c r="A97" s="19">
        <v>-21</v>
      </c>
      <c r="B97" s="14">
        <f t="shared" si="3"/>
        <v>-29.444444444444443</v>
      </c>
      <c r="C97" s="23">
        <f>C93-(4*(C93-C98)/5)</f>
        <v>381</v>
      </c>
      <c r="D97" s="8">
        <f t="shared" si="4"/>
        <v>0.28599999999999998</v>
      </c>
      <c r="E97" s="23">
        <f>E93-(4*(E93-E98)/5)</f>
        <v>286</v>
      </c>
      <c r="F97" s="26">
        <f>F93-(4*(F93-F98)/5)</f>
        <v>17.846</v>
      </c>
      <c r="G97" s="1"/>
      <c r="H97" s="1"/>
    </row>
    <row r="98" spans="1:8" ht="20.05" customHeight="1" x14ac:dyDescent="0.4">
      <c r="A98" s="19">
        <v>-20</v>
      </c>
      <c r="B98" s="14">
        <f t="shared" si="3"/>
        <v>-28.888888888888889</v>
      </c>
      <c r="C98" s="23">
        <v>400</v>
      </c>
      <c r="D98" s="8">
        <f t="shared" si="4"/>
        <v>0.3</v>
      </c>
      <c r="E98" s="23">
        <v>300</v>
      </c>
      <c r="F98" s="26">
        <v>18.72</v>
      </c>
      <c r="G98" s="1"/>
      <c r="H98" s="1"/>
    </row>
    <row r="99" spans="1:8" ht="20.05" customHeight="1" x14ac:dyDescent="0.4">
      <c r="A99" s="19">
        <v>-19</v>
      </c>
      <c r="B99" s="14">
        <f t="shared" si="3"/>
        <v>-28.333333333333332</v>
      </c>
      <c r="C99" s="23">
        <f>C98-(1*(C98-C103)/5)</f>
        <v>425</v>
      </c>
      <c r="D99" s="8">
        <f t="shared" si="4"/>
        <v>0.318</v>
      </c>
      <c r="E99" s="23">
        <f>E98-(1*(E98-E103)/5)</f>
        <v>318</v>
      </c>
      <c r="F99" s="26">
        <f>F98-(1*(F98-F103)/5)</f>
        <v>19.843999999999998</v>
      </c>
      <c r="G99" s="1"/>
      <c r="H99" s="1"/>
    </row>
    <row r="100" spans="1:8" ht="20.05" customHeight="1" x14ac:dyDescent="0.4">
      <c r="A100" s="19">
        <v>-18</v>
      </c>
      <c r="B100" s="14">
        <f t="shared" si="3"/>
        <v>-27.777777777777779</v>
      </c>
      <c r="C100" s="23">
        <f>C98-(2*(C98-C103)/5)</f>
        <v>450</v>
      </c>
      <c r="D100" s="8">
        <f t="shared" si="4"/>
        <v>0.33600000000000002</v>
      </c>
      <c r="E100" s="23">
        <f>E98-(2*(E98-E103)/5)</f>
        <v>336</v>
      </c>
      <c r="F100" s="26">
        <f>F98-(2*(F98-F103)/5)</f>
        <v>20.968</v>
      </c>
      <c r="G100" s="1"/>
      <c r="H100" s="1"/>
    </row>
    <row r="101" spans="1:8" ht="20.05" customHeight="1" x14ac:dyDescent="0.4">
      <c r="A101" s="19">
        <v>-17</v>
      </c>
      <c r="B101" s="14">
        <f t="shared" si="3"/>
        <v>-27.222222222222221</v>
      </c>
      <c r="C101" s="23">
        <f>C98-(3*(C98-C103)/5)</f>
        <v>475</v>
      </c>
      <c r="D101" s="8">
        <f t="shared" si="4"/>
        <v>0.35399999999999998</v>
      </c>
      <c r="E101" s="23">
        <f>E98-(3*(E98-E103)/5)</f>
        <v>354</v>
      </c>
      <c r="F101" s="26">
        <f>F98-(3*(F98-F103)/5)</f>
        <v>22.091999999999999</v>
      </c>
      <c r="G101" s="1"/>
      <c r="H101" s="1"/>
    </row>
    <row r="102" spans="1:8" ht="20.05" customHeight="1" x14ac:dyDescent="0.4">
      <c r="A102" s="19">
        <v>-16</v>
      </c>
      <c r="B102" s="14">
        <f t="shared" si="3"/>
        <v>-26.666666666666664</v>
      </c>
      <c r="C102" s="23">
        <f>C98-(4*(C98-C103)/5)</f>
        <v>500</v>
      </c>
      <c r="D102" s="8">
        <f t="shared" si="4"/>
        <v>0.372</v>
      </c>
      <c r="E102" s="23">
        <f>E98-(4*(E98-E103)/5)</f>
        <v>372</v>
      </c>
      <c r="F102" s="26">
        <f>F98-(4*(F98-F103)/5)</f>
        <v>23.216000000000001</v>
      </c>
      <c r="G102" s="1"/>
      <c r="H102" s="1"/>
    </row>
    <row r="103" spans="1:8" ht="20.05" customHeight="1" x14ac:dyDescent="0.4">
      <c r="A103" s="19">
        <v>-15</v>
      </c>
      <c r="B103" s="14">
        <f t="shared" si="3"/>
        <v>-26.111111111111111</v>
      </c>
      <c r="C103" s="23">
        <v>525</v>
      </c>
      <c r="D103" s="8">
        <f t="shared" si="4"/>
        <v>0.39</v>
      </c>
      <c r="E103" s="23">
        <v>390</v>
      </c>
      <c r="F103" s="26">
        <v>24.34</v>
      </c>
      <c r="G103" s="1"/>
      <c r="H103" s="1"/>
    </row>
    <row r="104" spans="1:8" ht="20.05" customHeight="1" x14ac:dyDescent="0.4">
      <c r="A104" s="19">
        <v>-14</v>
      </c>
      <c r="B104" s="14">
        <f t="shared" si="3"/>
        <v>-25.555555555555554</v>
      </c>
      <c r="C104" s="23">
        <f>C103-(1*(C103-C108)/5)</f>
        <v>558</v>
      </c>
      <c r="D104" s="8">
        <f t="shared" si="4"/>
        <v>0.41399999999999998</v>
      </c>
      <c r="E104" s="23">
        <f>E103-(1*(E103-E108)/5)</f>
        <v>414</v>
      </c>
      <c r="F104" s="26">
        <f>F103-(1*(F103-F108)/5)</f>
        <v>25.835999999999999</v>
      </c>
      <c r="G104" s="1"/>
      <c r="H104" s="1"/>
    </row>
    <row r="105" spans="1:8" ht="20.05" customHeight="1" x14ac:dyDescent="0.4">
      <c r="A105" s="19">
        <v>-13</v>
      </c>
      <c r="B105" s="14">
        <f t="shared" si="3"/>
        <v>-25</v>
      </c>
      <c r="C105" s="23">
        <f>C103-(2*(C103-C108)/5)</f>
        <v>591</v>
      </c>
      <c r="D105" s="8">
        <f t="shared" si="4"/>
        <v>0.438</v>
      </c>
      <c r="E105" s="23">
        <f>E103-(2*(E103-E108)/5)</f>
        <v>438</v>
      </c>
      <c r="F105" s="26">
        <f>F103-(2*(F103-F108)/5)</f>
        <v>27.332000000000001</v>
      </c>
      <c r="G105" s="1"/>
      <c r="H105" s="1"/>
    </row>
    <row r="106" spans="1:8" ht="20.05" customHeight="1" x14ac:dyDescent="0.4">
      <c r="A106" s="19">
        <v>-12</v>
      </c>
      <c r="B106" s="14">
        <f t="shared" si="3"/>
        <v>-24.444444444444443</v>
      </c>
      <c r="C106" s="23">
        <f>C103-(3*(C103-C108)/5)</f>
        <v>624</v>
      </c>
      <c r="D106" s="8">
        <f t="shared" si="4"/>
        <v>0.46200000000000002</v>
      </c>
      <c r="E106" s="23">
        <f>E103-(3*(E103-E108)/5)</f>
        <v>462</v>
      </c>
      <c r="F106" s="26">
        <f>F103-(3*(F103-F108)/5)</f>
        <v>28.827999999999999</v>
      </c>
      <c r="G106" s="1"/>
      <c r="H106" s="1"/>
    </row>
    <row r="107" spans="1:8" ht="20.05" customHeight="1" x14ac:dyDescent="0.4">
      <c r="A107" s="19">
        <v>-11</v>
      </c>
      <c r="B107" s="14">
        <f t="shared" si="3"/>
        <v>-23.888888888888889</v>
      </c>
      <c r="C107" s="23">
        <f>C103-(4*(C103-C108)/5)</f>
        <v>657</v>
      </c>
      <c r="D107" s="8">
        <f t="shared" si="4"/>
        <v>0.48599999999999999</v>
      </c>
      <c r="E107" s="23">
        <f>E103-(4*(E103-E108)/5)</f>
        <v>486</v>
      </c>
      <c r="F107" s="26">
        <f>F103-(4*(F103-F108)/5)</f>
        <v>30.323999999999998</v>
      </c>
      <c r="G107" s="1"/>
      <c r="H107" s="1"/>
    </row>
    <row r="108" spans="1:8" ht="20.05" customHeight="1" x14ac:dyDescent="0.4">
      <c r="A108" s="19">
        <v>-10</v>
      </c>
      <c r="B108" s="14">
        <f t="shared" si="3"/>
        <v>-23.333333333333332</v>
      </c>
      <c r="C108" s="23">
        <v>690</v>
      </c>
      <c r="D108" s="8">
        <f t="shared" si="4"/>
        <v>0.51</v>
      </c>
      <c r="E108" s="23">
        <v>510</v>
      </c>
      <c r="F108" s="26">
        <v>31.82</v>
      </c>
      <c r="G108" s="1"/>
      <c r="H108" s="1"/>
    </row>
    <row r="109" spans="1:8" ht="20.05" customHeight="1" x14ac:dyDescent="0.4">
      <c r="A109" s="19">
        <v>-9</v>
      </c>
      <c r="B109" s="14">
        <f t="shared" si="3"/>
        <v>-22.777777777777779</v>
      </c>
      <c r="C109" s="23">
        <f>C108-(1*(C108-C113)/5)</f>
        <v>731</v>
      </c>
      <c r="D109" s="8">
        <f t="shared" si="4"/>
        <v>0.54200000000000004</v>
      </c>
      <c r="E109" s="23">
        <f>E108-(1*(E108-E113)/5)</f>
        <v>542</v>
      </c>
      <c r="F109" s="26">
        <f>F108-(1*(F108-F113)/5)</f>
        <v>33.817999999999998</v>
      </c>
      <c r="G109" s="1"/>
      <c r="H109" s="1"/>
    </row>
    <row r="110" spans="1:8" ht="20.05" customHeight="1" x14ac:dyDescent="0.4">
      <c r="A110" s="19">
        <v>-8</v>
      </c>
      <c r="B110" s="14">
        <f t="shared" si="3"/>
        <v>-22.222222222222221</v>
      </c>
      <c r="C110" s="23">
        <f>C108-(2*(C108-C113)/5)</f>
        <v>772</v>
      </c>
      <c r="D110" s="8">
        <f t="shared" si="4"/>
        <v>0.57399999999999995</v>
      </c>
      <c r="E110" s="23">
        <f>E108-(2*(E108-E113)/5)</f>
        <v>574</v>
      </c>
      <c r="F110" s="26">
        <f>F108-(2*(F108-F113)/5)</f>
        <v>35.816000000000003</v>
      </c>
      <c r="G110" s="1"/>
      <c r="H110" s="1"/>
    </row>
    <row r="111" spans="1:8" ht="20.05" customHeight="1" x14ac:dyDescent="0.4">
      <c r="A111" s="19">
        <v>-7</v>
      </c>
      <c r="B111" s="14">
        <f t="shared" si="3"/>
        <v>-21.666666666666668</v>
      </c>
      <c r="C111" s="23">
        <f>C108-(3*(C108-C113)/5)</f>
        <v>813</v>
      </c>
      <c r="D111" s="8">
        <f t="shared" si="4"/>
        <v>0.60599999999999998</v>
      </c>
      <c r="E111" s="23">
        <f>E108-(3*(E108-E113)/5)</f>
        <v>606</v>
      </c>
      <c r="F111" s="26">
        <f>F108-(3*(F108-F113)/5)</f>
        <v>37.814</v>
      </c>
      <c r="G111" s="1"/>
      <c r="H111" s="1"/>
    </row>
    <row r="112" spans="1:8" ht="20.05" customHeight="1" x14ac:dyDescent="0.4">
      <c r="A112" s="19">
        <v>-6</v>
      </c>
      <c r="B112" s="14">
        <f t="shared" si="3"/>
        <v>-21.111111111111111</v>
      </c>
      <c r="C112" s="23">
        <f>C108-(4*(C108-C113)/5)</f>
        <v>854</v>
      </c>
      <c r="D112" s="8">
        <f t="shared" si="4"/>
        <v>0.63800000000000001</v>
      </c>
      <c r="E112" s="23">
        <f>E108-(4*(E108-E113)/5)</f>
        <v>638</v>
      </c>
      <c r="F112" s="26">
        <f>F108-(4*(F108-F113)/5)</f>
        <v>39.812000000000005</v>
      </c>
      <c r="G112" s="1"/>
      <c r="H112" s="1"/>
    </row>
    <row r="113" spans="1:8" ht="20.05" customHeight="1" x14ac:dyDescent="0.4">
      <c r="A113" s="19">
        <v>-5</v>
      </c>
      <c r="B113" s="14">
        <f t="shared" si="3"/>
        <v>-20.555555555555554</v>
      </c>
      <c r="C113" s="23">
        <v>895</v>
      </c>
      <c r="D113" s="8">
        <f t="shared" si="4"/>
        <v>0.67</v>
      </c>
      <c r="E113" s="23">
        <v>670</v>
      </c>
      <c r="F113" s="26">
        <v>41.81</v>
      </c>
      <c r="G113" s="1"/>
      <c r="H113" s="1"/>
    </row>
    <row r="114" spans="1:8" ht="20.05" customHeight="1" x14ac:dyDescent="0.4">
      <c r="A114" s="19">
        <v>-4</v>
      </c>
      <c r="B114" s="14">
        <f t="shared" si="3"/>
        <v>-20</v>
      </c>
      <c r="C114" s="23">
        <f>C113-(1*(C113-C118)/5)</f>
        <v>952</v>
      </c>
      <c r="D114" s="8">
        <f t="shared" si="4"/>
        <v>0.71199999999999997</v>
      </c>
      <c r="E114" s="23">
        <f>E113-(1*(E113-E118)/5)</f>
        <v>712</v>
      </c>
      <c r="F114" s="26">
        <f>F113-(1*(F113-F118)/5)</f>
        <v>44.43</v>
      </c>
      <c r="G114" s="1"/>
      <c r="H114" s="1"/>
    </row>
    <row r="115" spans="1:8" ht="20.05" customHeight="1" x14ac:dyDescent="0.4">
      <c r="A115" s="19">
        <v>-3</v>
      </c>
      <c r="B115" s="14">
        <f t="shared" si="3"/>
        <v>-19.444444444444443</v>
      </c>
      <c r="C115" s="23">
        <f>C113-(2*(C113-C118)/5)</f>
        <v>1009</v>
      </c>
      <c r="D115" s="8">
        <f t="shared" si="4"/>
        <v>0.754</v>
      </c>
      <c r="E115" s="23">
        <f>E113-(2*(E113-E118)/5)</f>
        <v>754</v>
      </c>
      <c r="F115" s="26">
        <f>F113-(2*(F113-F118)/5)</f>
        <v>47.05</v>
      </c>
      <c r="G115" s="1"/>
      <c r="H115" s="1"/>
    </row>
    <row r="116" spans="1:8" ht="20.05" customHeight="1" x14ac:dyDescent="0.4">
      <c r="A116" s="19">
        <v>-2</v>
      </c>
      <c r="B116" s="14">
        <f t="shared" si="3"/>
        <v>-18.888888888888889</v>
      </c>
      <c r="C116" s="23">
        <f>C113-(3*(C113-C118)/5)</f>
        <v>1066</v>
      </c>
      <c r="D116" s="8">
        <f t="shared" si="4"/>
        <v>0.79600000000000004</v>
      </c>
      <c r="E116" s="23">
        <f>E113-(3*(E113-E118)/5)</f>
        <v>796</v>
      </c>
      <c r="F116" s="26">
        <f>F113-(3*(F113-F118)/5)</f>
        <v>49.67</v>
      </c>
      <c r="G116" s="1"/>
      <c r="H116" s="1"/>
    </row>
    <row r="117" spans="1:8" ht="20.05" customHeight="1" x14ac:dyDescent="0.4">
      <c r="A117" s="19">
        <v>-1</v>
      </c>
      <c r="B117" s="14">
        <f t="shared" si="3"/>
        <v>-18.333333333333332</v>
      </c>
      <c r="C117" s="23">
        <f>C113-(4*(C113-C118)/5)</f>
        <v>1123</v>
      </c>
      <c r="D117" s="8">
        <f t="shared" si="4"/>
        <v>0.83799999999999997</v>
      </c>
      <c r="E117" s="23">
        <f>E113-(4*(E113-E118)/5)</f>
        <v>838</v>
      </c>
      <c r="F117" s="26">
        <f>F113-(4*(F113-F118)/5)</f>
        <v>52.29</v>
      </c>
      <c r="G117" s="1"/>
      <c r="H117" s="1"/>
    </row>
    <row r="118" spans="1:8" ht="20.05" customHeight="1" x14ac:dyDescent="0.4">
      <c r="A118" s="19">
        <v>0</v>
      </c>
      <c r="B118" s="14">
        <f t="shared" si="3"/>
        <v>-17.777777777777779</v>
      </c>
      <c r="C118" s="23">
        <v>1180</v>
      </c>
      <c r="D118" s="8">
        <f t="shared" si="4"/>
        <v>0.88</v>
      </c>
      <c r="E118" s="23">
        <v>880</v>
      </c>
      <c r="F118" s="26">
        <v>54.91</v>
      </c>
      <c r="G118" s="1"/>
      <c r="H118" s="1"/>
    </row>
    <row r="119" spans="1:8" ht="20.05" customHeight="1" x14ac:dyDescent="0.4">
      <c r="A119" s="19">
        <v>1</v>
      </c>
      <c r="B119" s="14">
        <f t="shared" si="3"/>
        <v>-17.222222222222221</v>
      </c>
      <c r="C119" s="23">
        <f>C118-(1*(C118-C122)/4)</f>
        <v>1275</v>
      </c>
      <c r="D119" s="8">
        <f t="shared" si="4"/>
        <v>0.95250000000000001</v>
      </c>
      <c r="E119" s="23">
        <f>E118-(1*(E118-E122)/4)</f>
        <v>952.5</v>
      </c>
      <c r="F119" s="26">
        <f>F118-(1*(F118-F122)/4)</f>
        <v>59.435000000000002</v>
      </c>
      <c r="G119" s="1"/>
      <c r="H119" s="1"/>
    </row>
    <row r="120" spans="1:8" ht="20.05" customHeight="1" x14ac:dyDescent="0.4">
      <c r="A120" s="19">
        <v>2</v>
      </c>
      <c r="B120" s="14">
        <f t="shared" si="3"/>
        <v>-16.666666666666668</v>
      </c>
      <c r="C120" s="23">
        <f>C118-(2*(C118-C122)/4)</f>
        <v>1370</v>
      </c>
      <c r="D120" s="8">
        <f t="shared" si="4"/>
        <v>1.0249999999999999</v>
      </c>
      <c r="E120" s="23">
        <f>E118-(2*(E118-E122)/4)</f>
        <v>1025</v>
      </c>
      <c r="F120" s="26">
        <f>F118-(2*(F118-F122)/4)</f>
        <v>63.96</v>
      </c>
      <c r="G120" s="1"/>
      <c r="H120" s="1"/>
    </row>
    <row r="121" spans="1:8" ht="20.05" customHeight="1" x14ac:dyDescent="0.4">
      <c r="A121" s="19">
        <v>3</v>
      </c>
      <c r="B121" s="14">
        <f t="shared" si="3"/>
        <v>-16.111111111111111</v>
      </c>
      <c r="C121" s="23">
        <f>C118-(3*(C118-C122)/4)</f>
        <v>1465</v>
      </c>
      <c r="D121" s="8">
        <f t="shared" si="4"/>
        <v>1.0974999999999999</v>
      </c>
      <c r="E121" s="23">
        <f>E118-(3*(E118-E122)/4)</f>
        <v>1097.5</v>
      </c>
      <c r="F121" s="26">
        <f>F118-(3*(F118-F122)/4)</f>
        <v>68.484999999999999</v>
      </c>
      <c r="G121" s="1"/>
      <c r="H121" s="1"/>
    </row>
    <row r="122" spans="1:8" ht="20.05" customHeight="1" x14ac:dyDescent="0.4">
      <c r="A122" s="19">
        <v>4</v>
      </c>
      <c r="B122" s="14">
        <f t="shared" si="3"/>
        <v>-15.555555555555555</v>
      </c>
      <c r="C122" s="23">
        <v>1560</v>
      </c>
      <c r="D122" s="8">
        <f t="shared" si="4"/>
        <v>1.17</v>
      </c>
      <c r="E122" s="23">
        <v>1170</v>
      </c>
      <c r="F122" s="26">
        <v>73.010000000000005</v>
      </c>
      <c r="G122" s="1"/>
      <c r="H122" s="1"/>
    </row>
    <row r="123" spans="1:8" ht="20.05" customHeight="1" x14ac:dyDescent="0.4">
      <c r="A123" s="19">
        <v>5</v>
      </c>
      <c r="B123" s="14">
        <f t="shared" si="3"/>
        <v>-15</v>
      </c>
      <c r="C123" s="23">
        <f>C122-(1*(C122-C126)/4)</f>
        <v>1648.25</v>
      </c>
      <c r="D123" s="8">
        <f t="shared" si="4"/>
        <v>1.2362500000000001</v>
      </c>
      <c r="E123" s="23">
        <f>E122-(1*(E122-E126)/4)</f>
        <v>1236.25</v>
      </c>
      <c r="F123" s="26">
        <f>F122-(1*(F122-F126)/4)</f>
        <v>77.14</v>
      </c>
      <c r="G123" s="1"/>
      <c r="H123" s="1"/>
    </row>
    <row r="124" spans="1:8" ht="20.05" customHeight="1" x14ac:dyDescent="0.4">
      <c r="A124" s="19">
        <v>6</v>
      </c>
      <c r="B124" s="14">
        <f t="shared" si="3"/>
        <v>-14.444444444444445</v>
      </c>
      <c r="C124" s="23">
        <f>C122-(2*(C122-C126)/4)</f>
        <v>1736.5</v>
      </c>
      <c r="D124" s="8">
        <f t="shared" si="4"/>
        <v>1.3025</v>
      </c>
      <c r="E124" s="23">
        <f>E122-(2*(E122-E126)/4)</f>
        <v>1302.5</v>
      </c>
      <c r="F124" s="26">
        <f>F122-(2*(F122-F126)/4)</f>
        <v>81.27000000000001</v>
      </c>
      <c r="G124" s="1"/>
      <c r="H124" s="1"/>
    </row>
    <row r="125" spans="1:8" ht="20.05" customHeight="1" x14ac:dyDescent="0.4">
      <c r="A125" s="19">
        <v>7</v>
      </c>
      <c r="B125" s="14">
        <f t="shared" si="3"/>
        <v>-13.888888888888889</v>
      </c>
      <c r="C125" s="23">
        <f>C122-(3*(C122-C126)/4)</f>
        <v>1824.75</v>
      </c>
      <c r="D125" s="8">
        <f t="shared" si="4"/>
        <v>1.3687499999999999</v>
      </c>
      <c r="E125" s="23">
        <f>E122-(3*(E122-E126)/4)</f>
        <v>1368.75</v>
      </c>
      <c r="F125" s="26">
        <f>F122-(3*(F122-F126)/4)</f>
        <v>85.4</v>
      </c>
      <c r="G125" s="1"/>
      <c r="H125" s="1"/>
    </row>
    <row r="126" spans="1:8" ht="20.05" customHeight="1" x14ac:dyDescent="0.4">
      <c r="A126" s="19">
        <v>8</v>
      </c>
      <c r="B126" s="14">
        <f t="shared" si="3"/>
        <v>-13.333333333333332</v>
      </c>
      <c r="C126" s="23">
        <v>1913</v>
      </c>
      <c r="D126" s="8">
        <f t="shared" si="4"/>
        <v>1.4350000000000001</v>
      </c>
      <c r="E126" s="23">
        <v>1435</v>
      </c>
      <c r="F126" s="26">
        <v>89.53</v>
      </c>
      <c r="G126" s="1"/>
      <c r="H126" s="1"/>
    </row>
    <row r="127" spans="1:8" ht="20.05" customHeight="1" x14ac:dyDescent="0.4">
      <c r="A127" s="19">
        <v>9</v>
      </c>
      <c r="B127" s="14">
        <f t="shared" si="3"/>
        <v>-12.777777777777777</v>
      </c>
      <c r="C127" s="23">
        <f>C126-(1*(C126-C130)/4)</f>
        <v>2019.75</v>
      </c>
      <c r="D127" s="8">
        <f t="shared" si="4"/>
        <v>1.5149999999999999</v>
      </c>
      <c r="E127" s="23">
        <f>E126-(1*(E126-E130)/4)</f>
        <v>1515</v>
      </c>
      <c r="F127" s="26">
        <f>F126-(1*(F126-F130)/4)</f>
        <v>94.525000000000006</v>
      </c>
      <c r="G127" s="1"/>
      <c r="H127" s="1"/>
    </row>
    <row r="128" spans="1:8" ht="20.05" customHeight="1" x14ac:dyDescent="0.4">
      <c r="A128" s="19">
        <v>10</v>
      </c>
      <c r="B128" s="14">
        <f t="shared" si="3"/>
        <v>-12.222222222222221</v>
      </c>
      <c r="C128" s="23">
        <f>C126-(2*(C126-C130)/4)</f>
        <v>2126.5</v>
      </c>
      <c r="D128" s="8">
        <f t="shared" si="4"/>
        <v>1.595</v>
      </c>
      <c r="E128" s="23">
        <f>E126-(2*(E126-E130)/4)</f>
        <v>1595</v>
      </c>
      <c r="F128" s="26">
        <f>F126-(2*(F126-F130)/4)</f>
        <v>99.52000000000001</v>
      </c>
      <c r="G128" s="1"/>
      <c r="H128" s="1"/>
    </row>
    <row r="129" spans="1:8" ht="20.05" customHeight="1" x14ac:dyDescent="0.4">
      <c r="A129" s="19">
        <v>11</v>
      </c>
      <c r="B129" s="14">
        <f t="shared" si="3"/>
        <v>-11.666666666666666</v>
      </c>
      <c r="C129" s="23">
        <f>C126-(3*(C126-C130)/4)</f>
        <v>2233.25</v>
      </c>
      <c r="D129" s="8">
        <f t="shared" si="4"/>
        <v>1.675</v>
      </c>
      <c r="E129" s="23">
        <f>E126-(3*(E126-E130)/4)</f>
        <v>1675</v>
      </c>
      <c r="F129" s="26">
        <f>F126-(3*(F126-F130)/4)</f>
        <v>104.515</v>
      </c>
      <c r="G129" s="1"/>
      <c r="H129" s="1"/>
    </row>
    <row r="130" spans="1:8" ht="20.05" customHeight="1" x14ac:dyDescent="0.4">
      <c r="A130" s="19">
        <v>12</v>
      </c>
      <c r="B130" s="14">
        <f t="shared" si="3"/>
        <v>-11.111111111111111</v>
      </c>
      <c r="C130" s="23">
        <v>2340</v>
      </c>
      <c r="D130" s="8">
        <f t="shared" si="4"/>
        <v>1.7549999999999999</v>
      </c>
      <c r="E130" s="23">
        <v>1755</v>
      </c>
      <c r="F130" s="26">
        <v>109.51</v>
      </c>
      <c r="G130" s="1"/>
      <c r="H130" s="1"/>
    </row>
    <row r="131" spans="1:8" ht="20.05" customHeight="1" x14ac:dyDescent="0.4">
      <c r="A131" s="19">
        <v>13</v>
      </c>
      <c r="B131" s="14">
        <f t="shared" si="3"/>
        <v>-10.555555555555555</v>
      </c>
      <c r="C131" s="23">
        <f>C130-(1*(C130-C134)/4)</f>
        <v>2468</v>
      </c>
      <c r="D131" s="8">
        <f t="shared" si="4"/>
        <v>1.851</v>
      </c>
      <c r="E131" s="23">
        <f>E130-(1*(E130-E134)/4)</f>
        <v>1851</v>
      </c>
      <c r="F131" s="26">
        <f>F130-(1*(F130-F134)/4)</f>
        <v>115.5</v>
      </c>
      <c r="G131" s="1"/>
      <c r="H131" s="1"/>
    </row>
    <row r="132" spans="1:8" ht="20.05" customHeight="1" x14ac:dyDescent="0.4">
      <c r="A132" s="19">
        <v>14</v>
      </c>
      <c r="B132" s="14">
        <f t="shared" si="3"/>
        <v>-10</v>
      </c>
      <c r="C132" s="23">
        <f>C130-(2*(C130-C134)/4)</f>
        <v>2596</v>
      </c>
      <c r="D132" s="8">
        <f t="shared" si="4"/>
        <v>1.9470000000000001</v>
      </c>
      <c r="E132" s="23">
        <f>E130-(2*(E130-E134)/4)</f>
        <v>1947</v>
      </c>
      <c r="F132" s="26">
        <f>F130-(2*(F130-F134)/4)</f>
        <v>121.49000000000001</v>
      </c>
      <c r="G132" s="1"/>
      <c r="H132" s="1"/>
    </row>
    <row r="133" spans="1:8" ht="20.05" customHeight="1" x14ac:dyDescent="0.4">
      <c r="A133" s="19">
        <v>15</v>
      </c>
      <c r="B133" s="14">
        <f t="shared" si="3"/>
        <v>-9.4444444444444446</v>
      </c>
      <c r="C133" s="23">
        <f>C130-(3*(C130-C134)/4)</f>
        <v>2724</v>
      </c>
      <c r="D133" s="8">
        <f t="shared" si="4"/>
        <v>2.0430000000000001</v>
      </c>
      <c r="E133" s="23">
        <f>E130-(3*(E130-E134)/4)</f>
        <v>2043</v>
      </c>
      <c r="F133" s="26">
        <f>F130-(3*(F130-F134)/4)</f>
        <v>127.48</v>
      </c>
      <c r="G133" s="1"/>
      <c r="H133" s="1"/>
    </row>
    <row r="134" spans="1:8" ht="20.05" customHeight="1" x14ac:dyDescent="0.4">
      <c r="A134" s="19">
        <v>16</v>
      </c>
      <c r="B134" s="14">
        <f t="shared" si="3"/>
        <v>-8.8888888888888893</v>
      </c>
      <c r="C134" s="23">
        <v>2852</v>
      </c>
      <c r="D134" s="8">
        <f t="shared" si="4"/>
        <v>2.1389999999999998</v>
      </c>
      <c r="E134" s="23">
        <v>2139</v>
      </c>
      <c r="F134" s="26">
        <v>133.47</v>
      </c>
      <c r="G134" s="1"/>
      <c r="H134" s="1"/>
    </row>
    <row r="135" spans="1:8" ht="20.05" customHeight="1" x14ac:dyDescent="0.4">
      <c r="A135" s="19">
        <v>17</v>
      </c>
      <c r="B135" s="14">
        <f t="shared" si="3"/>
        <v>-8.3333333333333339</v>
      </c>
      <c r="C135" s="23">
        <f>C134-(1*(C134-C138)/4)</f>
        <v>3004.75</v>
      </c>
      <c r="D135" s="8">
        <f t="shared" si="4"/>
        <v>2.2534999999999998</v>
      </c>
      <c r="E135" s="23">
        <f>E134-(1*(E134-E138)/4)</f>
        <v>2253.5</v>
      </c>
      <c r="F135" s="26">
        <f>F134-(1*(F134-F138)/4)</f>
        <v>140.62</v>
      </c>
      <c r="G135" s="1"/>
      <c r="H135" s="1"/>
    </row>
    <row r="136" spans="1:8" ht="20.05" customHeight="1" x14ac:dyDescent="0.4">
      <c r="A136" s="19">
        <v>18</v>
      </c>
      <c r="B136" s="14">
        <f t="shared" si="3"/>
        <v>-7.7777777777777777</v>
      </c>
      <c r="C136" s="23">
        <f>C134-(2*(C134-C138)/4)</f>
        <v>3157.5</v>
      </c>
      <c r="D136" s="8">
        <f t="shared" si="4"/>
        <v>2.3679999999999999</v>
      </c>
      <c r="E136" s="23">
        <f>E134-(2*(E134-E138)/4)</f>
        <v>2368</v>
      </c>
      <c r="F136" s="26">
        <f>F134-(2*(F134-F138)/4)</f>
        <v>147.76999999999998</v>
      </c>
      <c r="G136" s="1"/>
      <c r="H136" s="1"/>
    </row>
    <row r="137" spans="1:8" ht="20.05" customHeight="1" x14ac:dyDescent="0.4">
      <c r="A137" s="19">
        <v>19</v>
      </c>
      <c r="B137" s="14">
        <f t="shared" si="3"/>
        <v>-7.2222222222222223</v>
      </c>
      <c r="C137" s="23">
        <f>C134-(3*(C134-C138)/4)</f>
        <v>3310.25</v>
      </c>
      <c r="D137" s="8">
        <f t="shared" si="4"/>
        <v>2.4824999999999999</v>
      </c>
      <c r="E137" s="23">
        <f>E134-(3*(E134-E138)/4)</f>
        <v>2482.5</v>
      </c>
      <c r="F137" s="26">
        <f>F134-(3*(F134-F138)/4)</f>
        <v>154.91999999999999</v>
      </c>
      <c r="G137" s="1"/>
      <c r="H137" s="1"/>
    </row>
    <row r="138" spans="1:8" ht="20.05" customHeight="1" x14ac:dyDescent="0.4">
      <c r="A138" s="19">
        <v>20</v>
      </c>
      <c r="B138" s="14">
        <f t="shared" ref="B138:B150" si="5">(A138-32)/1.8</f>
        <v>-6.6666666666666661</v>
      </c>
      <c r="C138" s="23">
        <v>3463</v>
      </c>
      <c r="D138" s="8">
        <f t="shared" ref="D138:D150" si="6">E138/1000</f>
        <v>2.597</v>
      </c>
      <c r="E138" s="23">
        <v>2597</v>
      </c>
      <c r="F138" s="26">
        <v>162.07</v>
      </c>
      <c r="G138" s="1"/>
      <c r="H138" s="1"/>
    </row>
    <row r="139" spans="1:8" ht="20.05" customHeight="1" x14ac:dyDescent="0.4">
      <c r="A139" s="19">
        <v>21</v>
      </c>
      <c r="B139" s="14">
        <f t="shared" si="5"/>
        <v>-6.1111111111111107</v>
      </c>
      <c r="C139" s="23">
        <f>C138-(1*(C138-C142)/4)</f>
        <v>3645.75</v>
      </c>
      <c r="D139" s="8">
        <f t="shared" si="6"/>
        <v>2.7342499999999998</v>
      </c>
      <c r="E139" s="23">
        <f>E138-(1*(E138-E142)/4)</f>
        <v>2734.25</v>
      </c>
      <c r="F139" s="26">
        <f>F138-(1*(F138-F142)/4)</f>
        <v>170.6225</v>
      </c>
      <c r="G139" s="1"/>
      <c r="H139" s="1"/>
    </row>
    <row r="140" spans="1:8" ht="20.05" customHeight="1" x14ac:dyDescent="0.4">
      <c r="A140" s="19">
        <v>22</v>
      </c>
      <c r="B140" s="14">
        <f t="shared" si="5"/>
        <v>-5.5555555555555554</v>
      </c>
      <c r="C140" s="23">
        <f>C138-(2*(C138-C142)/4)</f>
        <v>3828.5</v>
      </c>
      <c r="D140" s="8">
        <f t="shared" si="6"/>
        <v>2.8715000000000002</v>
      </c>
      <c r="E140" s="23">
        <f>E138-(2*(E138-E142)/4)</f>
        <v>2871.5</v>
      </c>
      <c r="F140" s="26">
        <f>F138-(2*(F138-F142)/4)</f>
        <v>179.17500000000001</v>
      </c>
      <c r="G140" s="1"/>
      <c r="H140" s="1"/>
    </row>
    <row r="141" spans="1:8" ht="20.05" customHeight="1" x14ac:dyDescent="0.4">
      <c r="A141" s="19">
        <v>23</v>
      </c>
      <c r="B141" s="14">
        <f t="shared" si="5"/>
        <v>-5</v>
      </c>
      <c r="C141" s="23">
        <f>C138-(3*(C138-C142)/4)</f>
        <v>4011.25</v>
      </c>
      <c r="D141" s="8">
        <f t="shared" si="6"/>
        <v>3.00875</v>
      </c>
      <c r="E141" s="23">
        <f>E138-(3*(E138-E142)/4)</f>
        <v>3008.75</v>
      </c>
      <c r="F141" s="26">
        <f>F138-(3*(F138-F142)/4)</f>
        <v>187.72749999999999</v>
      </c>
      <c r="G141" s="1"/>
      <c r="H141" s="1"/>
    </row>
    <row r="142" spans="1:8" ht="20.05" customHeight="1" x14ac:dyDescent="0.4">
      <c r="A142" s="19">
        <v>24</v>
      </c>
      <c r="B142" s="14">
        <f t="shared" si="5"/>
        <v>-4.4444444444444446</v>
      </c>
      <c r="C142" s="23">
        <v>4194</v>
      </c>
      <c r="D142" s="8">
        <f t="shared" si="6"/>
        <v>3.1459999999999999</v>
      </c>
      <c r="E142" s="23">
        <v>3146</v>
      </c>
      <c r="F142" s="26">
        <v>196.28</v>
      </c>
      <c r="G142" s="1"/>
      <c r="H142" s="1"/>
    </row>
    <row r="143" spans="1:8" ht="20.05" customHeight="1" x14ac:dyDescent="0.4">
      <c r="A143" s="19">
        <v>25</v>
      </c>
      <c r="B143" s="14">
        <f t="shared" si="5"/>
        <v>-3.8888888888888888</v>
      </c>
      <c r="C143" s="23">
        <f>C142-(1*(C142-C146)/4)</f>
        <v>4411.5</v>
      </c>
      <c r="D143" s="8">
        <f t="shared" si="6"/>
        <v>3.3090000000000002</v>
      </c>
      <c r="E143" s="23">
        <f>E142-(1*(E142-E146)/4)</f>
        <v>3309</v>
      </c>
      <c r="F143" s="26">
        <f>F142-(1*(F142-F146)/4)</f>
        <v>206.46</v>
      </c>
      <c r="G143" s="1"/>
      <c r="H143" s="1"/>
    </row>
    <row r="144" spans="1:8" ht="20.05" customHeight="1" x14ac:dyDescent="0.4">
      <c r="A144" s="19">
        <v>26</v>
      </c>
      <c r="B144" s="14">
        <f t="shared" si="5"/>
        <v>-3.333333333333333</v>
      </c>
      <c r="C144" s="23">
        <f>C142-(2*(C142-C146)/4)</f>
        <v>4629</v>
      </c>
      <c r="D144" s="8">
        <f t="shared" si="6"/>
        <v>3.472</v>
      </c>
      <c r="E144" s="23">
        <f>E142-(2*(E142-E146)/4)</f>
        <v>3472</v>
      </c>
      <c r="F144" s="26">
        <f>F142-(2*(F142-F146)/4)</f>
        <v>216.64</v>
      </c>
      <c r="G144" s="1"/>
      <c r="H144" s="1"/>
    </row>
    <row r="145" spans="1:8" ht="20.05" customHeight="1" x14ac:dyDescent="0.4">
      <c r="A145" s="19">
        <v>27</v>
      </c>
      <c r="B145" s="14">
        <f t="shared" si="5"/>
        <v>-2.7777777777777777</v>
      </c>
      <c r="C145" s="23">
        <f>C142-(3*(C142-C146)/4)</f>
        <v>4846.5</v>
      </c>
      <c r="D145" s="8">
        <f t="shared" si="6"/>
        <v>3.6349999999999998</v>
      </c>
      <c r="E145" s="23">
        <f>E142-(3*(E142-E146)/4)</f>
        <v>3635</v>
      </c>
      <c r="F145" s="26">
        <f>F142-(3*(F142-F146)/4)</f>
        <v>226.82</v>
      </c>
      <c r="G145" s="1"/>
      <c r="H145" s="1"/>
    </row>
    <row r="146" spans="1:8" ht="20.05" customHeight="1" x14ac:dyDescent="0.4">
      <c r="A146" s="19">
        <v>28</v>
      </c>
      <c r="B146" s="14">
        <f t="shared" si="5"/>
        <v>-2.2222222222222223</v>
      </c>
      <c r="C146" s="23">
        <v>5064</v>
      </c>
      <c r="D146" s="8">
        <f t="shared" si="6"/>
        <v>3.798</v>
      </c>
      <c r="E146" s="23">
        <v>3798</v>
      </c>
      <c r="F146" s="26">
        <v>237</v>
      </c>
      <c r="G146" s="1"/>
      <c r="H146" s="1"/>
    </row>
    <row r="147" spans="1:8" ht="20.05" customHeight="1" x14ac:dyDescent="0.4">
      <c r="A147" s="19">
        <v>29</v>
      </c>
      <c r="B147" s="14">
        <f t="shared" si="5"/>
        <v>-1.6666666666666665</v>
      </c>
      <c r="C147" s="23">
        <f>C146-(1*(C146-C150)/4)</f>
        <v>5322</v>
      </c>
      <c r="D147" s="8">
        <f t="shared" si="6"/>
        <v>3.9914999999999998</v>
      </c>
      <c r="E147" s="23">
        <f>E146-(1*(E146-E150)/4)</f>
        <v>3991.5</v>
      </c>
      <c r="F147" s="26">
        <f>F146-(1*(F146-F150)/4)</f>
        <v>249.07249999999999</v>
      </c>
      <c r="G147" s="1"/>
      <c r="H147" s="1"/>
    </row>
    <row r="148" spans="1:8" ht="20.05" customHeight="1" x14ac:dyDescent="0.4">
      <c r="A148" s="19">
        <v>30</v>
      </c>
      <c r="B148" s="14">
        <f t="shared" si="5"/>
        <v>-1.1111111111111112</v>
      </c>
      <c r="C148" s="23">
        <f>C146-(2*(C146-C150)/4)</f>
        <v>5580</v>
      </c>
      <c r="D148" s="8">
        <f t="shared" si="6"/>
        <v>4.1849999999999996</v>
      </c>
      <c r="E148" s="23">
        <f>E146-(2*(E146-E150)/4)</f>
        <v>4185</v>
      </c>
      <c r="F148" s="26">
        <f>F146-(2*(F146-F150)/4)</f>
        <v>261.14499999999998</v>
      </c>
      <c r="G148" s="1"/>
      <c r="H148" s="1"/>
    </row>
    <row r="149" spans="1:8" ht="20.05" customHeight="1" x14ac:dyDescent="0.4">
      <c r="A149" s="19">
        <v>31</v>
      </c>
      <c r="B149" s="14">
        <f t="shared" si="5"/>
        <v>-0.55555555555555558</v>
      </c>
      <c r="C149" s="23">
        <f>C146-(3*(C146-C150)/4)</f>
        <v>5838</v>
      </c>
      <c r="D149" s="8">
        <f t="shared" si="6"/>
        <v>4.3784999999999998</v>
      </c>
      <c r="E149" s="23">
        <f>E146-(3*(E146-E150)/4)</f>
        <v>4378.5</v>
      </c>
      <c r="F149" s="26">
        <f>F146-(3*(F146-F150)/4)</f>
        <v>273.21750000000003</v>
      </c>
      <c r="G149" s="1"/>
      <c r="H149" s="1"/>
    </row>
    <row r="150" spans="1:8" ht="20.05" customHeight="1" thickBot="1" x14ac:dyDescent="0.45">
      <c r="A150" s="20">
        <v>32</v>
      </c>
      <c r="B150" s="15">
        <f t="shared" si="5"/>
        <v>0</v>
      </c>
      <c r="C150" s="24">
        <v>6096</v>
      </c>
      <c r="D150" s="9">
        <f t="shared" si="6"/>
        <v>4.5720000000000001</v>
      </c>
      <c r="E150" s="24">
        <v>4572</v>
      </c>
      <c r="F150" s="27">
        <v>285.29000000000002</v>
      </c>
    </row>
    <row r="151" spans="1:8" ht="20.05" customHeight="1" thickTop="1" x14ac:dyDescent="0.4"/>
  </sheetData>
  <sheetProtection sheet="1" objects="1" scenarios="1"/>
  <pageMargins left="0.75" right="0.75" top="1" bottom="1" header="0.5" footer="0.5"/>
  <pageSetup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Klejna</dc:creator>
  <cp:lastModifiedBy>Krzysztof Klejna</cp:lastModifiedBy>
  <dcterms:created xsi:type="dcterms:W3CDTF">2021-05-02T08:35:45Z</dcterms:created>
  <dcterms:modified xsi:type="dcterms:W3CDTF">2021-05-05T16:26:27Z</dcterms:modified>
</cp:coreProperties>
</file>